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KŘÍDLOVICKÁ\Křídlovická 54 byt 5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Pol'!$A$1:$X$197</definedName>
    <definedName name="_xlnm.Print_Area" localSheetId="4">'1 2 Pol'!$A$1:$X$81</definedName>
    <definedName name="_xlnm.Print_Area" localSheetId="5">'1 3 Pol'!$A$1:$X$75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5" i="14"/>
  <c r="O8" i="14"/>
  <c r="G9" i="14"/>
  <c r="M9" i="14" s="1"/>
  <c r="I9" i="14"/>
  <c r="I8" i="14" s="1"/>
  <c r="K9" i="14"/>
  <c r="K8" i="14" s="1"/>
  <c r="O9" i="14"/>
  <c r="Q9" i="14"/>
  <c r="V9" i="14"/>
  <c r="V8" i="14" s="1"/>
  <c r="G10" i="14"/>
  <c r="G8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Q8" i="14" s="1"/>
  <c r="V15" i="14"/>
  <c r="G17" i="14"/>
  <c r="M17" i="14" s="1"/>
  <c r="I17" i="14"/>
  <c r="I16" i="14" s="1"/>
  <c r="K17" i="14"/>
  <c r="K16" i="14" s="1"/>
  <c r="O17" i="14"/>
  <c r="Q17" i="14"/>
  <c r="V17" i="14"/>
  <c r="V16" i="14" s="1"/>
  <c r="G18" i="14"/>
  <c r="G16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O16" i="14" s="1"/>
  <c r="Q22" i="14"/>
  <c r="V22" i="14"/>
  <c r="G23" i="14"/>
  <c r="I23" i="14"/>
  <c r="K23" i="14"/>
  <c r="M23" i="14"/>
  <c r="O23" i="14"/>
  <c r="Q23" i="14"/>
  <c r="Q16" i="14" s="1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30" i="14"/>
  <c r="I30" i="14"/>
  <c r="K30" i="14"/>
  <c r="M30" i="14"/>
  <c r="O30" i="14"/>
  <c r="O29" i="14" s="1"/>
  <c r="Q30" i="14"/>
  <c r="V30" i="14"/>
  <c r="V29" i="14" s="1"/>
  <c r="G31" i="14"/>
  <c r="I31" i="14"/>
  <c r="K31" i="14"/>
  <c r="M31" i="14"/>
  <c r="O31" i="14"/>
  <c r="Q31" i="14"/>
  <c r="Q29" i="14" s="1"/>
  <c r="V31" i="14"/>
  <c r="G32" i="14"/>
  <c r="I32" i="14"/>
  <c r="K32" i="14"/>
  <c r="M32" i="14"/>
  <c r="O32" i="14"/>
  <c r="Q32" i="14"/>
  <c r="V32" i="14"/>
  <c r="G33" i="14"/>
  <c r="M33" i="14" s="1"/>
  <c r="I33" i="14"/>
  <c r="K33" i="14"/>
  <c r="O33" i="14"/>
  <c r="Q33" i="14"/>
  <c r="V33" i="14"/>
  <c r="G34" i="14"/>
  <c r="G29" i="14" s="1"/>
  <c r="I34" i="14"/>
  <c r="K34" i="14"/>
  <c r="O34" i="14"/>
  <c r="Q34" i="14"/>
  <c r="V34" i="14"/>
  <c r="G35" i="14"/>
  <c r="M35" i="14" s="1"/>
  <c r="I35" i="14"/>
  <c r="I29" i="14" s="1"/>
  <c r="K35" i="14"/>
  <c r="O35" i="14"/>
  <c r="Q35" i="14"/>
  <c r="V35" i="14"/>
  <c r="G36" i="14"/>
  <c r="M36" i="14" s="1"/>
  <c r="I36" i="14"/>
  <c r="K36" i="14"/>
  <c r="K29" i="14" s="1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7" i="14"/>
  <c r="I47" i="14"/>
  <c r="K47" i="14"/>
  <c r="M47" i="14"/>
  <c r="O47" i="14"/>
  <c r="Q47" i="14"/>
  <c r="Q46" i="14" s="1"/>
  <c r="V47" i="14"/>
  <c r="G48" i="14"/>
  <c r="I48" i="14"/>
  <c r="K48" i="14"/>
  <c r="M48" i="14"/>
  <c r="O48" i="14"/>
  <c r="Q48" i="14"/>
  <c r="V48" i="14"/>
  <c r="V46" i="14" s="1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I46" i="14" s="1"/>
  <c r="K51" i="14"/>
  <c r="O51" i="14"/>
  <c r="Q51" i="14"/>
  <c r="V51" i="14"/>
  <c r="G52" i="14"/>
  <c r="M52" i="14" s="1"/>
  <c r="I52" i="14"/>
  <c r="K52" i="14"/>
  <c r="K46" i="14" s="1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O46" i="14" s="1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K58" i="14"/>
  <c r="O58" i="14"/>
  <c r="Q58" i="14"/>
  <c r="V58" i="14"/>
  <c r="G59" i="14"/>
  <c r="M59" i="14" s="1"/>
  <c r="M58" i="14" s="1"/>
  <c r="I59" i="14"/>
  <c r="I58" i="14" s="1"/>
  <c r="K59" i="14"/>
  <c r="O59" i="14"/>
  <c r="Q59" i="14"/>
  <c r="V59" i="14"/>
  <c r="G60" i="14"/>
  <c r="I60" i="14"/>
  <c r="K60" i="14"/>
  <c r="V60" i="14"/>
  <c r="G61" i="14"/>
  <c r="I61" i="14"/>
  <c r="K61" i="14"/>
  <c r="M61" i="14"/>
  <c r="M60" i="14" s="1"/>
  <c r="O61" i="14"/>
  <c r="Q61" i="14"/>
  <c r="Q60" i="14" s="1"/>
  <c r="V61" i="14"/>
  <c r="G62" i="14"/>
  <c r="I62" i="14"/>
  <c r="K62" i="14"/>
  <c r="M62" i="14"/>
  <c r="O62" i="14"/>
  <c r="O60" i="14" s="1"/>
  <c r="Q62" i="14"/>
  <c r="V62" i="14"/>
  <c r="G63" i="14"/>
  <c r="I63" i="14"/>
  <c r="K63" i="14"/>
  <c r="M63" i="14"/>
  <c r="O63" i="14"/>
  <c r="Q63" i="14"/>
  <c r="V63" i="14"/>
  <c r="AF65" i="14"/>
  <c r="G71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G8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O8" i="13" s="1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Q24" i="13"/>
  <c r="G25" i="13"/>
  <c r="M25" i="13" s="1"/>
  <c r="I25" i="13"/>
  <c r="I24" i="13" s="1"/>
  <c r="K25" i="13"/>
  <c r="K24" i="13" s="1"/>
  <c r="O25" i="13"/>
  <c r="Q25" i="13"/>
  <c r="V25" i="13"/>
  <c r="V24" i="13" s="1"/>
  <c r="G26" i="13"/>
  <c r="G24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O24" i="13" s="1"/>
  <c r="Q30" i="13"/>
  <c r="V30" i="13"/>
  <c r="G32" i="13"/>
  <c r="G31" i="13" s="1"/>
  <c r="I32" i="13"/>
  <c r="I31" i="13" s="1"/>
  <c r="K32" i="13"/>
  <c r="M32" i="13"/>
  <c r="O32" i="13"/>
  <c r="Q32" i="13"/>
  <c r="Q31" i="13" s="1"/>
  <c r="V32" i="13"/>
  <c r="V31" i="13" s="1"/>
  <c r="G33" i="13"/>
  <c r="M33" i="13" s="1"/>
  <c r="M31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K31" i="13" s="1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O31" i="13" s="1"/>
  <c r="Q38" i="13"/>
  <c r="V38" i="13"/>
  <c r="G39" i="13"/>
  <c r="I39" i="13"/>
  <c r="K39" i="13"/>
  <c r="M39" i="13"/>
  <c r="O39" i="13"/>
  <c r="Q39" i="13"/>
  <c r="V39" i="13"/>
  <c r="O40" i="13"/>
  <c r="Q40" i="13"/>
  <c r="G41" i="13"/>
  <c r="M41" i="13" s="1"/>
  <c r="I41" i="13"/>
  <c r="I40" i="13" s="1"/>
  <c r="K41" i="13"/>
  <c r="K40" i="13" s="1"/>
  <c r="O41" i="13"/>
  <c r="Q41" i="13"/>
  <c r="V41" i="13"/>
  <c r="V40" i="13" s="1"/>
  <c r="G42" i="13"/>
  <c r="G40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6" i="13"/>
  <c r="I46" i="13"/>
  <c r="K46" i="13"/>
  <c r="M46" i="13"/>
  <c r="O46" i="13"/>
  <c r="O45" i="13" s="1"/>
  <c r="Q46" i="13"/>
  <c r="V46" i="13"/>
  <c r="V45" i="13" s="1"/>
  <c r="G47" i="13"/>
  <c r="I47" i="13"/>
  <c r="K47" i="13"/>
  <c r="M47" i="13"/>
  <c r="O47" i="13"/>
  <c r="Q47" i="13"/>
  <c r="Q45" i="13" s="1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I45" i="13" s="1"/>
  <c r="K51" i="13"/>
  <c r="O51" i="13"/>
  <c r="Q51" i="13"/>
  <c r="V51" i="13"/>
  <c r="G52" i="13"/>
  <c r="M52" i="13" s="1"/>
  <c r="I52" i="13"/>
  <c r="K52" i="13"/>
  <c r="K45" i="13" s="1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AF71" i="13"/>
  <c r="G187" i="12"/>
  <c r="BA102" i="12"/>
  <c r="O8" i="12"/>
  <c r="Q8" i="12"/>
  <c r="V8" i="12"/>
  <c r="G9" i="12"/>
  <c r="I9" i="12"/>
  <c r="I8" i="12" s="1"/>
  <c r="K9" i="12"/>
  <c r="M9" i="12"/>
  <c r="O9" i="12"/>
  <c r="Q9" i="12"/>
  <c r="V9" i="12"/>
  <c r="G10" i="12"/>
  <c r="AE187" i="12" s="1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4" i="12"/>
  <c r="M14" i="12" s="1"/>
  <c r="I14" i="12"/>
  <c r="K14" i="12"/>
  <c r="K8" i="12" s="1"/>
  <c r="O14" i="12"/>
  <c r="Q14" i="12"/>
  <c r="V14" i="12"/>
  <c r="G16" i="12"/>
  <c r="I16" i="12"/>
  <c r="K16" i="12"/>
  <c r="M16" i="12"/>
  <c r="O16" i="12"/>
  <c r="Q16" i="12"/>
  <c r="V16" i="12"/>
  <c r="O18" i="12"/>
  <c r="G19" i="12"/>
  <c r="I19" i="12"/>
  <c r="I18" i="12" s="1"/>
  <c r="K19" i="12"/>
  <c r="M19" i="12"/>
  <c r="O19" i="12"/>
  <c r="Q19" i="12"/>
  <c r="Q18" i="12" s="1"/>
  <c r="V19" i="12"/>
  <c r="G23" i="12"/>
  <c r="M23" i="12" s="1"/>
  <c r="I23" i="12"/>
  <c r="K23" i="12"/>
  <c r="O23" i="12"/>
  <c r="Q23" i="12"/>
  <c r="V23" i="12"/>
  <c r="V18" i="12" s="1"/>
  <c r="G25" i="12"/>
  <c r="I25" i="12"/>
  <c r="K25" i="12"/>
  <c r="M25" i="12"/>
  <c r="O25" i="12"/>
  <c r="Q25" i="12"/>
  <c r="V25" i="12"/>
  <c r="G29" i="12"/>
  <c r="M29" i="12" s="1"/>
  <c r="I29" i="12"/>
  <c r="K29" i="12"/>
  <c r="O29" i="12"/>
  <c r="Q29" i="12"/>
  <c r="V29" i="12"/>
  <c r="G37" i="12"/>
  <c r="M37" i="12" s="1"/>
  <c r="I37" i="12"/>
  <c r="K37" i="12"/>
  <c r="O37" i="12"/>
  <c r="Q37" i="12"/>
  <c r="V37" i="12"/>
  <c r="G38" i="12"/>
  <c r="M38" i="12" s="1"/>
  <c r="I38" i="12"/>
  <c r="K38" i="12"/>
  <c r="K18" i="12" s="1"/>
  <c r="O38" i="12"/>
  <c r="Q38" i="12"/>
  <c r="V38" i="12"/>
  <c r="I42" i="12"/>
  <c r="K42" i="12"/>
  <c r="M42" i="12"/>
  <c r="G43" i="12"/>
  <c r="G42" i="12" s="1"/>
  <c r="I43" i="12"/>
  <c r="K43" i="12"/>
  <c r="M43" i="12"/>
  <c r="O43" i="12"/>
  <c r="O42" i="12" s="1"/>
  <c r="Q43" i="12"/>
  <c r="V43" i="12"/>
  <c r="G45" i="12"/>
  <c r="I45" i="12"/>
  <c r="K45" i="12"/>
  <c r="M45" i="12"/>
  <c r="O45" i="12"/>
  <c r="Q45" i="12"/>
  <c r="Q42" i="12" s="1"/>
  <c r="V45" i="12"/>
  <c r="G47" i="12"/>
  <c r="I47" i="12"/>
  <c r="K47" i="12"/>
  <c r="M47" i="12"/>
  <c r="O47" i="12"/>
  <c r="Q47" i="12"/>
  <c r="V47" i="12"/>
  <c r="V42" i="12" s="1"/>
  <c r="G49" i="12"/>
  <c r="I49" i="12"/>
  <c r="K49" i="12"/>
  <c r="M49" i="12"/>
  <c r="O49" i="12"/>
  <c r="Q49" i="12"/>
  <c r="V49" i="12"/>
  <c r="G51" i="12"/>
  <c r="O51" i="12"/>
  <c r="V51" i="12"/>
  <c r="G52" i="12"/>
  <c r="M52" i="12" s="1"/>
  <c r="M51" i="12" s="1"/>
  <c r="I52" i="12"/>
  <c r="I51" i="12" s="1"/>
  <c r="K52" i="12"/>
  <c r="O52" i="12"/>
  <c r="Q52" i="12"/>
  <c r="Q51" i="12" s="1"/>
  <c r="V52" i="12"/>
  <c r="G53" i="12"/>
  <c r="M53" i="12" s="1"/>
  <c r="I53" i="12"/>
  <c r="K53" i="12"/>
  <c r="K51" i="12" s="1"/>
  <c r="O53" i="12"/>
  <c r="Q53" i="12"/>
  <c r="V53" i="12"/>
  <c r="I55" i="12"/>
  <c r="K55" i="12"/>
  <c r="M55" i="12"/>
  <c r="G56" i="12"/>
  <c r="G55" i="12" s="1"/>
  <c r="I56" i="12"/>
  <c r="K56" i="12"/>
  <c r="M56" i="12"/>
  <c r="O56" i="12"/>
  <c r="O55" i="12" s="1"/>
  <c r="Q56" i="12"/>
  <c r="V56" i="12"/>
  <c r="G59" i="12"/>
  <c r="I59" i="12"/>
  <c r="K59" i="12"/>
  <c r="M59" i="12"/>
  <c r="O59" i="12"/>
  <c r="Q59" i="12"/>
  <c r="Q55" i="12" s="1"/>
  <c r="V59" i="12"/>
  <c r="G60" i="12"/>
  <c r="I60" i="12"/>
  <c r="K60" i="12"/>
  <c r="M60" i="12"/>
  <c r="O60" i="12"/>
  <c r="Q60" i="12"/>
  <c r="V60" i="12"/>
  <c r="V55" i="12" s="1"/>
  <c r="G61" i="12"/>
  <c r="I61" i="12"/>
  <c r="K61" i="12"/>
  <c r="M61" i="12"/>
  <c r="O61" i="12"/>
  <c r="Q61" i="12"/>
  <c r="V61" i="12"/>
  <c r="G62" i="12"/>
  <c r="G63" i="12"/>
  <c r="M63" i="12" s="1"/>
  <c r="I63" i="12"/>
  <c r="I62" i="12" s="1"/>
  <c r="K63" i="12"/>
  <c r="O63" i="12"/>
  <c r="Q63" i="12"/>
  <c r="Q62" i="12" s="1"/>
  <c r="V63" i="12"/>
  <c r="G65" i="12"/>
  <c r="M65" i="12" s="1"/>
  <c r="I65" i="12"/>
  <c r="K65" i="12"/>
  <c r="K62" i="12" s="1"/>
  <c r="O65" i="12"/>
  <c r="Q65" i="12"/>
  <c r="V65" i="12"/>
  <c r="G66" i="12"/>
  <c r="I66" i="12"/>
  <c r="K66" i="12"/>
  <c r="M66" i="12"/>
  <c r="O66" i="12"/>
  <c r="Q66" i="12"/>
  <c r="V66" i="12"/>
  <c r="G68" i="12"/>
  <c r="I68" i="12"/>
  <c r="K68" i="12"/>
  <c r="M68" i="12"/>
  <c r="O68" i="12"/>
  <c r="O62" i="12" s="1"/>
  <c r="Q68" i="12"/>
  <c r="V68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V62" i="12" s="1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2" i="12"/>
  <c r="I92" i="12"/>
  <c r="K92" i="12"/>
  <c r="O92" i="12"/>
  <c r="Q92" i="12"/>
  <c r="V92" i="12"/>
  <c r="G93" i="12"/>
  <c r="I93" i="12"/>
  <c r="K93" i="12"/>
  <c r="M93" i="12"/>
  <c r="M92" i="12" s="1"/>
  <c r="O93" i="12"/>
  <c r="Q93" i="12"/>
  <c r="V93" i="12"/>
  <c r="G94" i="12"/>
  <c r="K94" i="12"/>
  <c r="O94" i="12"/>
  <c r="V94" i="12"/>
  <c r="G95" i="12"/>
  <c r="M95" i="12" s="1"/>
  <c r="M94" i="12" s="1"/>
  <c r="I95" i="12"/>
  <c r="I94" i="12" s="1"/>
  <c r="K95" i="12"/>
  <c r="O95" i="12"/>
  <c r="Q95" i="12"/>
  <c r="Q94" i="12" s="1"/>
  <c r="V95" i="12"/>
  <c r="G97" i="12"/>
  <c r="I97" i="12"/>
  <c r="K97" i="12"/>
  <c r="O97" i="12"/>
  <c r="Q97" i="12"/>
  <c r="V97" i="12"/>
  <c r="G98" i="12"/>
  <c r="I98" i="12"/>
  <c r="K98" i="12"/>
  <c r="M98" i="12"/>
  <c r="M97" i="12" s="1"/>
  <c r="O98" i="12"/>
  <c r="Q98" i="12"/>
  <c r="V98" i="12"/>
  <c r="G100" i="12"/>
  <c r="I100" i="12"/>
  <c r="I99" i="12" s="1"/>
  <c r="K100" i="12"/>
  <c r="M100" i="12"/>
  <c r="O100" i="12"/>
  <c r="Q100" i="12"/>
  <c r="Q99" i="12" s="1"/>
  <c r="V100" i="12"/>
  <c r="G101" i="12"/>
  <c r="I101" i="12"/>
  <c r="K101" i="12"/>
  <c r="M101" i="12"/>
  <c r="O101" i="12"/>
  <c r="Q101" i="12"/>
  <c r="V101" i="12"/>
  <c r="V99" i="12" s="1"/>
  <c r="G103" i="12"/>
  <c r="I103" i="12"/>
  <c r="K103" i="12"/>
  <c r="M103" i="12"/>
  <c r="O103" i="12"/>
  <c r="Q103" i="12"/>
  <c r="V103" i="12"/>
  <c r="G104" i="12"/>
  <c r="M104" i="12" s="1"/>
  <c r="M99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K99" i="12" s="1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O99" i="12" s="1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K114" i="12"/>
  <c r="G115" i="12"/>
  <c r="I115" i="12"/>
  <c r="K115" i="12"/>
  <c r="M115" i="12"/>
  <c r="O115" i="12"/>
  <c r="Q115" i="12"/>
  <c r="V115" i="12"/>
  <c r="G117" i="12"/>
  <c r="I117" i="12"/>
  <c r="K117" i="12"/>
  <c r="M117" i="12"/>
  <c r="O117" i="12"/>
  <c r="O114" i="12" s="1"/>
  <c r="Q117" i="12"/>
  <c r="V117" i="12"/>
  <c r="G119" i="12"/>
  <c r="I119" i="12"/>
  <c r="K119" i="12"/>
  <c r="M119" i="12"/>
  <c r="O119" i="12"/>
  <c r="Q119" i="12"/>
  <c r="Q114" i="12" s="1"/>
  <c r="V119" i="12"/>
  <c r="G121" i="12"/>
  <c r="I121" i="12"/>
  <c r="K121" i="12"/>
  <c r="M121" i="12"/>
  <c r="O121" i="12"/>
  <c r="Q121" i="12"/>
  <c r="V121" i="12"/>
  <c r="V114" i="12" s="1"/>
  <c r="G125" i="12"/>
  <c r="I125" i="12"/>
  <c r="K125" i="12"/>
  <c r="M125" i="12"/>
  <c r="O125" i="12"/>
  <c r="Q125" i="12"/>
  <c r="V125" i="12"/>
  <c r="G127" i="12"/>
  <c r="G114" i="12" s="1"/>
  <c r="I127" i="12"/>
  <c r="K127" i="12"/>
  <c r="O127" i="12"/>
  <c r="Q127" i="12"/>
  <c r="V127" i="12"/>
  <c r="G129" i="12"/>
  <c r="M129" i="12" s="1"/>
  <c r="I129" i="12"/>
  <c r="I114" i="12" s="1"/>
  <c r="K129" i="12"/>
  <c r="O129" i="12"/>
  <c r="Q129" i="12"/>
  <c r="V129" i="12"/>
  <c r="I130" i="12"/>
  <c r="K130" i="12"/>
  <c r="G131" i="12"/>
  <c r="I131" i="12"/>
  <c r="K131" i="12"/>
  <c r="M131" i="12"/>
  <c r="O131" i="12"/>
  <c r="Q131" i="12"/>
  <c r="V131" i="12"/>
  <c r="G133" i="12"/>
  <c r="I133" i="12"/>
  <c r="K133" i="12"/>
  <c r="M133" i="12"/>
  <c r="O133" i="12"/>
  <c r="O130" i="12" s="1"/>
  <c r="Q133" i="12"/>
  <c r="V133" i="12"/>
  <c r="G135" i="12"/>
  <c r="I135" i="12"/>
  <c r="K135" i="12"/>
  <c r="M135" i="12"/>
  <c r="O135" i="12"/>
  <c r="Q135" i="12"/>
  <c r="Q130" i="12" s="1"/>
  <c r="V135" i="12"/>
  <c r="G137" i="12"/>
  <c r="I137" i="12"/>
  <c r="K137" i="12"/>
  <c r="M137" i="12"/>
  <c r="O137" i="12"/>
  <c r="Q137" i="12"/>
  <c r="V137" i="12"/>
  <c r="V130" i="12" s="1"/>
  <c r="G139" i="12"/>
  <c r="I139" i="12"/>
  <c r="K139" i="12"/>
  <c r="M139" i="12"/>
  <c r="O139" i="12"/>
  <c r="Q139" i="12"/>
  <c r="V139" i="12"/>
  <c r="G142" i="12"/>
  <c r="M142" i="12" s="1"/>
  <c r="I142" i="12"/>
  <c r="K142" i="12"/>
  <c r="O142" i="12"/>
  <c r="Q142" i="12"/>
  <c r="V142" i="12"/>
  <c r="G143" i="12"/>
  <c r="I143" i="12"/>
  <c r="G144" i="12"/>
  <c r="M144" i="12" s="1"/>
  <c r="M143" i="12" s="1"/>
  <c r="I144" i="12"/>
  <c r="K144" i="12"/>
  <c r="K143" i="12" s="1"/>
  <c r="O144" i="12"/>
  <c r="Q144" i="12"/>
  <c r="V144" i="12"/>
  <c r="V143" i="12" s="1"/>
  <c r="G146" i="12"/>
  <c r="I146" i="12"/>
  <c r="K146" i="12"/>
  <c r="M146" i="12"/>
  <c r="O146" i="12"/>
  <c r="Q146" i="12"/>
  <c r="V146" i="12"/>
  <c r="G149" i="12"/>
  <c r="I149" i="12"/>
  <c r="K149" i="12"/>
  <c r="M149" i="12"/>
  <c r="O149" i="12"/>
  <c r="O143" i="12" s="1"/>
  <c r="Q149" i="12"/>
  <c r="V149" i="12"/>
  <c r="G151" i="12"/>
  <c r="I151" i="12"/>
  <c r="K151" i="12"/>
  <c r="M151" i="12"/>
  <c r="O151" i="12"/>
  <c r="Q151" i="12"/>
  <c r="Q143" i="12" s="1"/>
  <c r="V151" i="12"/>
  <c r="G153" i="12"/>
  <c r="I153" i="12"/>
  <c r="K153" i="12"/>
  <c r="M153" i="12"/>
  <c r="O153" i="12"/>
  <c r="Q153" i="12"/>
  <c r="V153" i="12"/>
  <c r="V154" i="12"/>
  <c r="G155" i="12"/>
  <c r="G154" i="12" s="1"/>
  <c r="I155" i="12"/>
  <c r="I154" i="12" s="1"/>
  <c r="K155" i="12"/>
  <c r="O155" i="12"/>
  <c r="O154" i="12" s="1"/>
  <c r="Q155" i="12"/>
  <c r="V155" i="12"/>
  <c r="G157" i="12"/>
  <c r="M157" i="12" s="1"/>
  <c r="I157" i="12"/>
  <c r="K157" i="12"/>
  <c r="O157" i="12"/>
  <c r="Q157" i="12"/>
  <c r="V157" i="12"/>
  <c r="G161" i="12"/>
  <c r="M161" i="12" s="1"/>
  <c r="I161" i="12"/>
  <c r="K161" i="12"/>
  <c r="K154" i="12" s="1"/>
  <c r="O161" i="12"/>
  <c r="Q161" i="12"/>
  <c r="V161" i="12"/>
  <c r="G163" i="12"/>
  <c r="I163" i="12"/>
  <c r="K163" i="12"/>
  <c r="M163" i="12"/>
  <c r="O163" i="12"/>
  <c r="Q163" i="12"/>
  <c r="V163" i="12"/>
  <c r="G166" i="12"/>
  <c r="I166" i="12"/>
  <c r="K166" i="12"/>
  <c r="M166" i="12"/>
  <c r="O166" i="12"/>
  <c r="Q166" i="12"/>
  <c r="V166" i="12"/>
  <c r="G168" i="12"/>
  <c r="I168" i="12"/>
  <c r="K168" i="12"/>
  <c r="M168" i="12"/>
  <c r="O168" i="12"/>
  <c r="Q168" i="12"/>
  <c r="Q154" i="12" s="1"/>
  <c r="V168" i="12"/>
  <c r="I169" i="12"/>
  <c r="K169" i="12"/>
  <c r="O169" i="12"/>
  <c r="Q169" i="12"/>
  <c r="V169" i="12"/>
  <c r="G170" i="12"/>
  <c r="G169" i="12" s="1"/>
  <c r="I170" i="12"/>
  <c r="K170" i="12"/>
  <c r="M170" i="12"/>
  <c r="M169" i="12" s="1"/>
  <c r="O170" i="12"/>
  <c r="Q170" i="12"/>
  <c r="V170" i="12"/>
  <c r="G171" i="12"/>
  <c r="O171" i="12"/>
  <c r="V171" i="12"/>
  <c r="G172" i="12"/>
  <c r="M172" i="12" s="1"/>
  <c r="M171" i="12" s="1"/>
  <c r="I172" i="12"/>
  <c r="I171" i="12" s="1"/>
  <c r="K172" i="12"/>
  <c r="K171" i="12" s="1"/>
  <c r="O172" i="12"/>
  <c r="Q172" i="12"/>
  <c r="Q171" i="12" s="1"/>
  <c r="V172" i="12"/>
  <c r="G173" i="12"/>
  <c r="M173" i="12" s="1"/>
  <c r="I173" i="12"/>
  <c r="K173" i="12"/>
  <c r="O173" i="12"/>
  <c r="Q173" i="12"/>
  <c r="V173" i="12"/>
  <c r="G175" i="12"/>
  <c r="G174" i="12" s="1"/>
  <c r="I175" i="12"/>
  <c r="K175" i="12"/>
  <c r="M175" i="12"/>
  <c r="O175" i="12"/>
  <c r="O174" i="12" s="1"/>
  <c r="Q175" i="12"/>
  <c r="Q174" i="12" s="1"/>
  <c r="V175" i="12"/>
  <c r="G176" i="12"/>
  <c r="I176" i="12"/>
  <c r="K176" i="12"/>
  <c r="M176" i="12"/>
  <c r="O176" i="12"/>
  <c r="Q176" i="12"/>
  <c r="V176" i="12"/>
  <c r="G177" i="12"/>
  <c r="I177" i="12"/>
  <c r="K177" i="12"/>
  <c r="M177" i="12"/>
  <c r="O177" i="12"/>
  <c r="Q177" i="12"/>
  <c r="V177" i="12"/>
  <c r="V174" i="12" s="1"/>
  <c r="G178" i="12"/>
  <c r="I178" i="12"/>
  <c r="K178" i="12"/>
  <c r="M178" i="12"/>
  <c r="O178" i="12"/>
  <c r="Q178" i="12"/>
  <c r="V178" i="12"/>
  <c r="G179" i="12"/>
  <c r="M179" i="12" s="1"/>
  <c r="M174" i="12" s="1"/>
  <c r="I179" i="12"/>
  <c r="K179" i="12"/>
  <c r="O179" i="12"/>
  <c r="Q179" i="12"/>
  <c r="V179" i="12"/>
  <c r="G180" i="12"/>
  <c r="M180" i="12" s="1"/>
  <c r="I180" i="12"/>
  <c r="I174" i="12" s="1"/>
  <c r="K180" i="12"/>
  <c r="O180" i="12"/>
  <c r="Q180" i="12"/>
  <c r="V180" i="12"/>
  <c r="G181" i="12"/>
  <c r="M181" i="12" s="1"/>
  <c r="I181" i="12"/>
  <c r="K181" i="12"/>
  <c r="K174" i="12" s="1"/>
  <c r="O181" i="12"/>
  <c r="Q181" i="12"/>
  <c r="V181" i="12"/>
  <c r="I182" i="12"/>
  <c r="K182" i="12"/>
  <c r="M182" i="12"/>
  <c r="G183" i="12"/>
  <c r="G182" i="12" s="1"/>
  <c r="I183" i="12"/>
  <c r="K183" i="12"/>
  <c r="M183" i="12"/>
  <c r="O183" i="12"/>
  <c r="O182" i="12" s="1"/>
  <c r="Q183" i="12"/>
  <c r="Q182" i="12" s="1"/>
  <c r="V183" i="12"/>
  <c r="G184" i="12"/>
  <c r="I184" i="12"/>
  <c r="K184" i="12"/>
  <c r="M184" i="12"/>
  <c r="O184" i="12"/>
  <c r="Q184" i="12"/>
  <c r="V184" i="12"/>
  <c r="G185" i="12"/>
  <c r="I185" i="12"/>
  <c r="K185" i="12"/>
  <c r="M185" i="12"/>
  <c r="O185" i="12"/>
  <c r="Q185" i="12"/>
  <c r="V185" i="12"/>
  <c r="V182" i="12" s="1"/>
  <c r="AF187" i="12"/>
  <c r="I20" i="1"/>
  <c r="I19" i="1"/>
  <c r="I18" i="1"/>
  <c r="I17" i="1"/>
  <c r="I16" i="1"/>
  <c r="I79" i="1"/>
  <c r="J78" i="1" s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71" i="1" l="1"/>
  <c r="J55" i="1"/>
  <c r="J61" i="1"/>
  <c r="J66" i="1"/>
  <c r="J54" i="1"/>
  <c r="J76" i="1"/>
  <c r="J67" i="1"/>
  <c r="J74" i="1"/>
  <c r="J51" i="1"/>
  <c r="J69" i="1"/>
  <c r="J57" i="1"/>
  <c r="J62" i="1"/>
  <c r="J58" i="1"/>
  <c r="J53" i="1"/>
  <c r="J59" i="1"/>
  <c r="J63" i="1"/>
  <c r="J65" i="1"/>
  <c r="J70" i="1"/>
  <c r="J75" i="1"/>
  <c r="J56" i="1"/>
  <c r="J68" i="1"/>
  <c r="J52" i="1"/>
  <c r="J60" i="1"/>
  <c r="J64" i="1"/>
  <c r="J72" i="1"/>
  <c r="J77" i="1"/>
  <c r="J73" i="1"/>
  <c r="A26" i="1"/>
  <c r="G26" i="1"/>
  <c r="G28" i="1"/>
  <c r="G23" i="1"/>
  <c r="M46" i="14"/>
  <c r="G46" i="14"/>
  <c r="M34" i="14"/>
  <c r="M29" i="14" s="1"/>
  <c r="M18" i="14"/>
  <c r="M16" i="14" s="1"/>
  <c r="M10" i="14"/>
  <c r="M8" i="14" s="1"/>
  <c r="AE65" i="14"/>
  <c r="M45" i="13"/>
  <c r="M8" i="13"/>
  <c r="AE71" i="13"/>
  <c r="G45" i="13"/>
  <c r="M42" i="13"/>
  <c r="M40" i="13" s="1"/>
  <c r="M26" i="13"/>
  <c r="M24" i="13" s="1"/>
  <c r="M10" i="13"/>
  <c r="M18" i="12"/>
  <c r="M130" i="12"/>
  <c r="M114" i="12"/>
  <c r="M62" i="12"/>
  <c r="G99" i="12"/>
  <c r="G18" i="12"/>
  <c r="G130" i="12"/>
  <c r="M127" i="12"/>
  <c r="M10" i="12"/>
  <c r="M8" i="12" s="1"/>
  <c r="G8" i="12"/>
  <c r="M155" i="12"/>
  <c r="M154" i="12" s="1"/>
  <c r="J42" i="1"/>
  <c r="J41" i="1"/>
  <c r="J43" i="1"/>
  <c r="J40" i="1"/>
  <c r="J39" i="1"/>
  <c r="J44" i="1" s="1"/>
  <c r="H44" i="1"/>
  <c r="I21" i="1"/>
  <c r="J28" i="1"/>
  <c r="J26" i="1"/>
  <c r="G38" i="1"/>
  <c r="F38" i="1"/>
  <c r="J23" i="1"/>
  <c r="J24" i="1"/>
  <c r="J25" i="1"/>
  <c r="J27" i="1"/>
  <c r="E24" i="1"/>
  <c r="E26" i="1"/>
  <c r="J79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<sst xmlns="http://schemas.openxmlformats.org/spreadsheetml/2006/main" count="1965" uniqueCount="637">
  <si>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</si>
  <si>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</si>
  <si>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</si>
  <si>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</si>
  <si>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</si>
  <si>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</si>
  <si>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</si>
  <si>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</si>
  <si>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</si>
  <si>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</si>
  <si>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</si>
  <si>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</si>
  <si>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</si>
  <si>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</si>
  <si>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</si>
  <si>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</si>
  <si>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</si>
  <si>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</si>
  <si>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</si>
  <si>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</si>
  <si>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</si>
  <si>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</si>
  <si>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</si>
  <si>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</si>
  <si>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</si>
  <si>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</si>
  <si>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</si>
  <si>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</si>
  <si>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</si>
  <si>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</si>
  <si>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</si>
  <si>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</si>
  <si>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</si>
  <si>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</si>
  <si>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</si>
  <si>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</si>
  <si>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</si>
  <si>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</si>
  <si>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</si>
  <si>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</si>
  <si>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</si>
  <si>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</si>
  <si>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</si>
  <si>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2020/002_3</t>
  </si>
  <si>
    <t>Křídlovická 54 - oprava bytové jednotky č. 5</t>
  </si>
  <si>
    <t>Statutární město Brno - Statutární město Brno - MČ Brno-střed</t>
  </si>
  <si>
    <t>Dominikánská 2</t>
  </si>
  <si>
    <t>60169 Brno</t>
  </si>
  <si>
    <t>60169</t>
  </si>
  <si>
    <t>44992785</t>
  </si>
  <si>
    <t>INFRAPROJEKT s.r.o.</t>
  </si>
  <si>
    <t>Nezamyslova 2801/26</t>
  </si>
  <si>
    <t>Brno</t>
  </si>
  <si>
    <t>61500</t>
  </si>
  <si>
    <t>04476476</t>
  </si>
  <si>
    <t>CZ04476476</t>
  </si>
  <si>
    <t>Stavba</t>
  </si>
  <si>
    <t>1</t>
  </si>
  <si>
    <t>Stavební část</t>
  </si>
  <si>
    <t>2</t>
  </si>
  <si>
    <t>Elektroinstalace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</si>
  <si>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</si>
  <si>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</si>
  <si>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</si>
  <si>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</si>
  <si>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</si>
  <si>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</si>
  <si>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</si>
  <si>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</si>
  <si>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</si>
  <si>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</si>
  <si>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</si>
  <si>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</si>
  <si>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</si>
  <si>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</si>
  <si>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</si>
  <si>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</si>
  <si>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</si>
  <si>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</si>
  <si>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</si>
  <si>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</si>
  <si>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</si>
  <si>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</si>
  <si>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</si>
  <si>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</si>
  <si>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</si>
  <si>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</si>
  <si>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</si>
  <si>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</si>
  <si>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</si>
  <si>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</si>
  <si>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</si>
  <si>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</si>
  <si>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</si>
  <si>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</si>
  <si>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</si>
  <si>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</si>
  <si>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</si>
  <si>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</si>
  <si>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</si>
  <si>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</si>
  <si>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</si>
  <si>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</si>
  <si>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</si>
  <si>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</si>
  <si>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</si>
  <si>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</si>
  <si>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</si>
  <si>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</si>
  <si>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</si>
  <si>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</si>
  <si>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</si>
  <si>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</si>
  <si>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</si>
  <si>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</si>
  <si>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</si>
  <si>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</si>
  <si>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</si>
  <si>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</si>
  <si>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</si>
  <si>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</si>
  <si>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</si>
  <si>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</si>
  <si>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</si>
  <si>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</si>
  <si>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</si>
  <si>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</si>
  <si>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</si>
  <si>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</si>
  <si>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</si>
  <si>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</si>
  <si>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</si>
  <si>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</si>
  <si>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</si>
  <si>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</si>
  <si>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</si>
  <si>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</si>
  <si>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</si>
  <si>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</si>
  <si>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</si>
  <si>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</si>
  <si>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</si>
  <si>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</si>
  <si>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</si>
  <si>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</si>
  <si>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</si>
  <si>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</si>
  <si>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</si>
  <si>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</si>
  <si>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</si>
  <si>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310237251RT1</t>
  </si>
  <si>
    <t>Zazdívka otvorů pl. 0,25 m2 cihlami, tl. zdi 45 cm, s použitím suché maltové směsi</t>
  </si>
  <si>
    <t>kus</t>
  </si>
  <si>
    <t>Vlastní</t>
  </si>
  <si>
    <t>Indiv</t>
  </si>
  <si>
    <t>Práce</t>
  </si>
  <si>
    <t>POL1_</t>
  </si>
  <si>
    <t>342255022R00</t>
  </si>
  <si>
    <t>Příčky z desek Ytong tl. 7,5 cm</t>
  </si>
  <si>
    <t>m2</t>
  </si>
  <si>
    <t>1,8*2*2,66</t>
  </si>
  <si>
    <t>VV</t>
  </si>
  <si>
    <t>342255024R00</t>
  </si>
  <si>
    <t>Příčky z desek Ytong tl. 10 cm</t>
  </si>
  <si>
    <t>(2,603+0,9*2)*2,66</t>
  </si>
  <si>
    <t>342948111R00</t>
  </si>
  <si>
    <t>Ukotvení příček k cihel.konstr. kotvami na hmožd.</t>
  </si>
  <si>
    <t>m</t>
  </si>
  <si>
    <t>2,66*5</t>
  </si>
  <si>
    <t>346244315R00</t>
  </si>
  <si>
    <t>Obezdívky WC modulů z desek Ytong tl. 150 mm</t>
  </si>
  <si>
    <t>0,9*1,25</t>
  </si>
  <si>
    <t>602011112RT3</t>
  </si>
  <si>
    <t>Omítka jádrová, ručně, tloušťka vrstvy 15 mm</t>
  </si>
  <si>
    <t>2.05 : 1,553*2,1-0,7*2,02</t>
  </si>
  <si>
    <t>2.06 : (0,9-0,7)*1,6</t>
  </si>
  <si>
    <t>2.02 : 0,6*0,6</t>
  </si>
  <si>
    <t>611421231RT2</t>
  </si>
  <si>
    <t>Oprava váp.omítek stropů do 10% plochy - štukových, s použitím suché maltové směsi</t>
  </si>
  <si>
    <t>53,4</t>
  </si>
  <si>
    <t>612409991RT2</t>
  </si>
  <si>
    <t>Začištění omítek kolem oken,dveří apod., s použitím suché maltové směsi</t>
  </si>
  <si>
    <t>2.05 : 1,8*2+1,553*2</t>
  </si>
  <si>
    <t>2.06 : 1,089*2+0,9*2-0,7</t>
  </si>
  <si>
    <t>2.02 : 2,603+0,6</t>
  </si>
  <si>
    <t>612421331RT2</t>
  </si>
  <si>
    <t>Oprava vápen.omítek stěn do 30 % pl. - štukových s použitím suché maltové směsi</t>
  </si>
  <si>
    <t>RTS 20/ II</t>
  </si>
  <si>
    <t>RTS 20/ I</t>
  </si>
  <si>
    <t>Včetně pomocného pracovního lešení o výšce podlahy do 1900 mm a pro zatížení do 1,5 kPa.</t>
  </si>
  <si>
    <t>POP</t>
  </si>
  <si>
    <t>2.01 : (3,503*2+1,07*2+0,45*4)*2,66-0,9*2,02*3-0,7*2,02*2-0,8*2,02</t>
  </si>
  <si>
    <t>2.02 : (3,503*2+3,796*2)*2,66-1,491*1,6-0,8*2,02*2</t>
  </si>
  <si>
    <t>2.03 : (3,328*2+4,944*2)*2,65-0,9*2,02-1,16*1,6-0,6*2,35</t>
  </si>
  <si>
    <t>2.04 : (3,849*2+4,904*2)*2,64-0,8*2,02-0,9*2,02-2,241*1,6</t>
  </si>
  <si>
    <t>2.05 : 1,553*0,56</t>
  </si>
  <si>
    <t>2.06 : (0,9+1,089)*1,05</t>
  </si>
  <si>
    <t>612474510R00</t>
  </si>
  <si>
    <t>Omítka stěn vnitřní jednovrstvá vápenocementová</t>
  </si>
  <si>
    <t>612481211RT2</t>
  </si>
  <si>
    <t>Montáž výztužné sítě (perlinky) do stěrky-stěny, včetně výztužné sítě a stěrkového tmelu</t>
  </si>
  <si>
    <t>2.02 : (2,603+1,9)*2,66</t>
  </si>
  <si>
    <t>2.05 : (1,8*2+1,553)*0,55</t>
  </si>
  <si>
    <t>631343891R00</t>
  </si>
  <si>
    <t>Penetrace hloubková</t>
  </si>
  <si>
    <t>2.01, 2.02, 2.05, 2.06 : 4,7+9+2,4+1,3</t>
  </si>
  <si>
    <t>632451024R00</t>
  </si>
  <si>
    <t>Vyrovnávací potěr MC 15, v pásu, tl. 50 mm</t>
  </si>
  <si>
    <t>(1,616+1,491+2,241)*0,25</t>
  </si>
  <si>
    <t>771101116R00</t>
  </si>
  <si>
    <t>Vyrovnání podkladů samonivel. hmotou tl. do 30 mm</t>
  </si>
  <si>
    <t>585817202R</t>
  </si>
  <si>
    <t>samonivelační podlahová hmota, 2-30 mm, jednosložková</t>
  </si>
  <si>
    <t>kg</t>
  </si>
  <si>
    <t>Specifikace</t>
  </si>
  <si>
    <t>POL3_</t>
  </si>
  <si>
    <t>2.01, 2.02, 2.05, 2.06 : (4,7+9+2,4+1,3)*5*1,6</t>
  </si>
  <si>
    <t>642944121RU4</t>
  </si>
  <si>
    <t>Osazení ocelových zárubní dodatečně do 2,5 m2, včetně dodávky zárubně  80x197x16 cm</t>
  </si>
  <si>
    <t>648991113RT5</t>
  </si>
  <si>
    <t>Osazení parapet. desek laminátových š. nad 20cm, včetně dodávky laminátové desky š. do 500 mm</t>
  </si>
  <si>
    <t>2,24+1,49+1,52</t>
  </si>
  <si>
    <t>952901111R00</t>
  </si>
  <si>
    <t>Vyčištění budov o výšce podlaží do 4 m</t>
  </si>
  <si>
    <t>POL1_1</t>
  </si>
  <si>
    <t>2.03, 2.04 : 16,7+19,3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</si>
  <si>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</si>
  <si>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</si>
  <si>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</si>
  <si>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</si>
  <si>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</si>
  <si>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</si>
  <si>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</si>
  <si>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</si>
  <si>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</si>
  <si>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</si>
  <si>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</si>
  <si>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</si>
  <si>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</si>
  <si>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0,6*1,97*4+0,7*1,97+0,8*1,97*3</t>
  </si>
  <si>
    <t>971033621R00</t>
  </si>
  <si>
    <t>Vybourání otv. zeď cihel. pl.4 m2, tl.10 cm, MVC</t>
  </si>
  <si>
    <t>0,855*2,66+0,15*1,97</t>
  </si>
  <si>
    <t>978011121R00</t>
  </si>
  <si>
    <t>Otlučení omítek vnitřních vápenných stropů do 10 %</t>
  </si>
  <si>
    <t>978013141R00</t>
  </si>
  <si>
    <t>Otlučení omítek vnitřních stěn v rozsahu do 30 %</t>
  </si>
  <si>
    <t>978013191R00</t>
  </si>
  <si>
    <t>Otlučení omítek vnitřních stěn v rozsahu do 100 %</t>
  </si>
  <si>
    <t>978023411R00</t>
  </si>
  <si>
    <t>Vysekání a úprava spár zdiva cihelného mimo komín.</t>
  </si>
  <si>
    <t>978059521R00</t>
  </si>
  <si>
    <t>Odsekání vnitřních obkladů stěn do 2 m2</t>
  </si>
  <si>
    <t>(1,499*1,8)-(0,6*1,97)</t>
  </si>
  <si>
    <t>1,743*1,6</t>
  </si>
  <si>
    <t>965081713R00</t>
  </si>
  <si>
    <t>Bourání dlažeb keramických tl.10 mm, nad 1 m2</t>
  </si>
  <si>
    <t>2.05, 2.06 : (1,09*0,86)+(1,47*0,7)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</si>
  <si>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</si>
  <si>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</si>
  <si>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</si>
  <si>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</si>
  <si>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</si>
  <si>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</si>
  <si>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</si>
  <si>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</si>
  <si>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</si>
  <si>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</si>
  <si>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</si>
  <si>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</si>
  <si>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</si>
  <si>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</si>
  <si>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776511820R00</t>
  </si>
  <si>
    <t>Odstranění PVC a koberců lepených s podložkou</t>
  </si>
  <si>
    <t>4,7+9,8+2,1+0,9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</si>
  <si>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</si>
  <si>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</si>
  <si>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</si>
  <si>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</si>
  <si>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</si>
  <si>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</si>
  <si>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</si>
  <si>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999281148R00</t>
  </si>
  <si>
    <t>Přesun hmot pro opravy a údržbu do v. 12 m,nošením</t>
  </si>
  <si>
    <t>t</t>
  </si>
  <si>
    <t>711210020RA0</t>
  </si>
  <si>
    <t>Stěrka hydroizolační těsnící hmotou, vč. dodplňků (pásky, rohy)</t>
  </si>
  <si>
    <t>Agregovaná položka</t>
  </si>
  <si>
    <t>POL2_7</t>
  </si>
  <si>
    <t>2.05 : 2,4+(1,8*2+1,553*2-0,7)*0,15+1,0*2*2,1</t>
  </si>
  <si>
    <t>72505</t>
  </si>
  <si>
    <t>Zrcadlo nad umyvadlem</t>
  </si>
  <si>
    <t>766661412R00</t>
  </si>
  <si>
    <t>Montáž dveří protipožár.1kř.do 90 cm, s kukátkem</t>
  </si>
  <si>
    <t>76601</t>
  </si>
  <si>
    <t>Repase, seřízení, úprava, vyčištění oken a balkónové sestavy</t>
  </si>
  <si>
    <t>POL1_7</t>
  </si>
  <si>
    <t>Odstranění stávajícího nátěru, přebroušení, vyčištění, seřízení, zákl. nátěr, min. 2x vrchní nátěr, oprava kování, seštelování pantů, doplnění těsnění.</t>
  </si>
  <si>
    <t>766670011R00</t>
  </si>
  <si>
    <t>Montáž obložkové zárubně a dřevěného křídla dveří</t>
  </si>
  <si>
    <t>766670021R00</t>
  </si>
  <si>
    <t>Montáž kliky a štítku</t>
  </si>
  <si>
    <t>766695212R01</t>
  </si>
  <si>
    <t>Montáž prahů dveří jednokřídlových š. do 10 cm, vč. dodávky prahu s vícevrstvým lakem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</si>
  <si>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</si>
  <si>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</si>
  <si>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</si>
  <si>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</si>
  <si>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</si>
  <si>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</si>
  <si>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</si>
  <si>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</si>
  <si>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</si>
  <si>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</si>
  <si>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</si>
  <si>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</si>
  <si>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</si>
  <si>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</si>
  <si>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</si>
  <si>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998766202R00</t>
  </si>
  <si>
    <t>Přesun hmot pro truhlářské konstr., výšky do 12 m</t>
  </si>
  <si>
    <t>771101210R00</t>
  </si>
  <si>
    <t>Penetrace podkladu pod dlažby</t>
  </si>
  <si>
    <t>2.05, 2.06 : 2,4+1,3</t>
  </si>
  <si>
    <t>771575111RT6</t>
  </si>
  <si>
    <t>Montáž podlah keram.,hladké, tmel, 45x45 cm</t>
  </si>
  <si>
    <t>771577113R00</t>
  </si>
  <si>
    <t>Lišta hliníková přechodová, stejná výška dlaždic</t>
  </si>
  <si>
    <t>0,7*2</t>
  </si>
  <si>
    <t>771578011R00</t>
  </si>
  <si>
    <t>Spára podlaha - stěna, silikonem</t>
  </si>
  <si>
    <t>2.05 : 1,8*2+1,553*2+0,9*2+0,6+2,1*4</t>
  </si>
  <si>
    <t>2.06 : 1,089*2+0,9*2+0,9+1,6*4</t>
  </si>
  <si>
    <t>2.02 : 0,6</t>
  </si>
  <si>
    <t>771579795R00</t>
  </si>
  <si>
    <t>Příplatek za spárování vodotěsnou hmotou - plošně</t>
  </si>
  <si>
    <t>2.05, 2.06 : 3,70000</t>
  </si>
  <si>
    <t>59764206R</t>
  </si>
  <si>
    <t>Dlažba keramická 300x300x9 mm dle výběru investora</t>
  </si>
  <si>
    <t>2.05, 2.06 : 3,69643*1,12</t>
  </si>
  <si>
    <t>998771202R00</t>
  </si>
  <si>
    <t>Přesun hmot pro podlahy z dlaždic, výšky do 12 m</t>
  </si>
  <si>
    <t>775592000R00</t>
  </si>
  <si>
    <t>Broušení dřevěných podlah hrubé+střední+jemné</t>
  </si>
  <si>
    <t>775599130R00</t>
  </si>
  <si>
    <t>Celoplošné tmelení</t>
  </si>
  <si>
    <t>2.03, 2.04 : 36,00000</t>
  </si>
  <si>
    <t>775599144R00</t>
  </si>
  <si>
    <t>Lak dřevěných podlah Bona Mega, Z+2x, přebroušení</t>
  </si>
  <si>
    <t>775981112R00</t>
  </si>
  <si>
    <t>Lišta hliníková přechodová, stejná výška krytin</t>
  </si>
  <si>
    <t>0,8*3</t>
  </si>
  <si>
    <t>776421</t>
  </si>
  <si>
    <t>Montáž podlahových lišt včetně dodávky lišty MDF</t>
  </si>
  <si>
    <t>2.03 : 3,328*2+4,944*2-0,8</t>
  </si>
  <si>
    <t>2.04 : 3,849*2+4,904*2-0,8-0,7</t>
  </si>
  <si>
    <t>998775202R00</t>
  </si>
  <si>
    <t>Přesun hmot pro podlahy vlysové, výšky do 12 m</t>
  </si>
  <si>
    <t>776981112R00</t>
  </si>
  <si>
    <t>0,8</t>
  </si>
  <si>
    <t>2.01 : 3,503*2+1,07*2+0,45*4-0,6*2-0,8*4</t>
  </si>
  <si>
    <t>2.02 : 3,503*2+3,796*2-0,8</t>
  </si>
  <si>
    <t>776522</t>
  </si>
  <si>
    <t>Montáž povlakových podlah z pásů PVC celoplošným lepením- PVC ve specifikaci</t>
  </si>
  <si>
    <t>2.01, 2.02 : 4,7+9</t>
  </si>
  <si>
    <t>284123</t>
  </si>
  <si>
    <t>PVC podlaha  min.zátěžová třída dle klasifikace EN685- min. 23 nebo 31, protiskluznost R10</t>
  </si>
  <si>
    <t>2.01, 2.02 : 13,7*1,1</t>
  </si>
  <si>
    <t>998776202R00</t>
  </si>
  <si>
    <t>Přesun hmot pro podlahy povlakové, výšky do 12 m</t>
  </si>
  <si>
    <t>781101210R00</t>
  </si>
  <si>
    <t>Penetrace podkladu pod obklady</t>
  </si>
  <si>
    <t>2.02, 2.05, 2.06 : 19,84000</t>
  </si>
  <si>
    <t>781415016RT6</t>
  </si>
  <si>
    <t>Montáž obkladů stěn, porovin.,tmel, nad 20x25 cm</t>
  </si>
  <si>
    <t>2.05 : (1,8*2+1,553*2)*2,1-0,7*2,02</t>
  </si>
  <si>
    <t>2.06 : (1,089*2+0,9*2-0,7)*1,6</t>
  </si>
  <si>
    <t>2.02 : (2,603+0,6)*0,6</t>
  </si>
  <si>
    <t>781419706R00</t>
  </si>
  <si>
    <t>Příplatek za spárovací vodotěsnou hmotu - plošně</t>
  </si>
  <si>
    <t>781497121R00</t>
  </si>
  <si>
    <t>Lišta hliníková rohová k obkladům</t>
  </si>
  <si>
    <t>2.06 : 0,9</t>
  </si>
  <si>
    <t>2.02 : 0,6*2</t>
  </si>
  <si>
    <t>597813720R</t>
  </si>
  <si>
    <t>Obkládačka 20x40 cm dle výběru investora</t>
  </si>
  <si>
    <t>2.02, 2.05, 2.06 : 19,83929*1,12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</si>
  <si>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</si>
  <si>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</si>
  <si>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</si>
  <si>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</si>
  <si>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</si>
  <si>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</si>
  <si>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784450020RA0</t>
  </si>
  <si>
    <t>Malba ze směsi Remal, penetrace 1x, bílá 2x</t>
  </si>
  <si>
    <t>POL2_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</si>
  <si>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</si>
  <si>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</si>
  <si>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</si>
  <si>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</si>
  <si>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</si>
  <si>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</si>
  <si>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</si>
  <si>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</si>
  <si>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</si>
  <si>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</si>
  <si>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</si>
  <si>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</si>
  <si>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</si>
  <si>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</si>
  <si>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</si>
  <si>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</si>
  <si>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</si>
  <si>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</si>
  <si>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</si>
  <si>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</si>
  <si>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</si>
  <si>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VRN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</si>
  <si>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</si>
  <si>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</si>
  <si>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</si>
  <si>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</si>
  <si>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</si>
  <si>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</si>
  <si>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</si>
  <si>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</si>
  <si>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</si>
  <si>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</si>
  <si>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</si>
  <si>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</si>
  <si>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</si>
  <si>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</si>
  <si>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</si>
  <si>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103</t>
  </si>
  <si>
    <t>Rozvodnice pod omítku, dveře kouř.orga.sklo, se zad.stěnou</t>
  </si>
  <si>
    <t>ks</t>
  </si>
  <si>
    <t>104</t>
  </si>
  <si>
    <t>Hlavní vypínač, 3-pól, In=25A</t>
  </si>
  <si>
    <t>105</t>
  </si>
  <si>
    <t>Jistič char B, 1-pólový, Icn=6kA, In=16A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</si>
  <si>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</si>
  <si>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</si>
  <si>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</si>
  <si>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</si>
  <si>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</si>
  <si>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</si>
  <si>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</si>
  <si>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</si>
  <si>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</si>
  <si>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</si>
  <si>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</si>
  <si>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</si>
  <si>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</si>
  <si>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</si>
  <si>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</si>
  <si>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</si>
  <si>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</si>
  <si>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</si>
  <si>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205</t>
  </si>
  <si>
    <t>Svítidlo typ B</t>
  </si>
  <si>
    <t>206</t>
  </si>
  <si>
    <t>Svítidlo typ C</t>
  </si>
  <si>
    <t>01</t>
  </si>
  <si>
    <t>Dodávka LED žárovek</t>
  </si>
  <si>
    <t>90</t>
  </si>
  <si>
    <t>Světelný vývod ukončený lustr. svorkou - materiál</t>
  </si>
  <si>
    <t>91</t>
  </si>
  <si>
    <t>Světelný vývod ukončený lustr. svorkou - montáž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</si>
  <si>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</si>
  <si>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</si>
  <si>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</si>
  <si>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</si>
  <si>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</si>
  <si>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</si>
  <si>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</si>
  <si>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</si>
  <si>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</si>
  <si>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</si>
  <si>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</si>
  <si>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</si>
  <si>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</t>
  </si>
  <si>
    <t>Kabel CYKY-J 4x6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</si>
  <si>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</si>
  <si>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</si>
  <si>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</si>
  <si>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</si>
  <si>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</si>
  <si>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</si>
  <si>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</si>
  <si>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</si>
  <si>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</si>
  <si>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</si>
  <si>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</si>
  <si>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</si>
  <si>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</si>
  <si>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</si>
  <si>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</si>
  <si>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</si>
  <si>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</si>
  <si>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</si>
  <si>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</si>
  <si>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</si>
  <si>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</si>
  <si>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</si>
  <si>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</si>
  <si>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</si>
  <si>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</si>
  <si>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</si>
  <si>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</si>
  <si>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</si>
  <si>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</si>
  <si>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</si>
  <si>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</si>
  <si>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</si>
  <si>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</si>
  <si>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</si>
  <si>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</si>
  <si>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</si>
  <si>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</si>
  <si>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</si>
  <si>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</si>
  <si>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</si>
  <si>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</si>
  <si>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</si>
  <si>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</si>
  <si>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</si>
  <si>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</si>
  <si>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</si>
  <si>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</si>
  <si>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</si>
  <si>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</si>
  <si>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</si>
  <si>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</si>
  <si>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</si>
  <si>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</si>
  <si>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</si>
  <si>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</si>
  <si>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</si>
  <si>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</si>
  <si>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</si>
  <si>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</si>
  <si>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</si>
  <si>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</si>
  <si>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</si>
  <si>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</si>
  <si>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</si>
  <si>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</si>
  <si>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</si>
  <si>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</si>
  <si>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</si>
  <si>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</si>
  <si>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</si>
  <si>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</si>
  <si>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</si>
  <si>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</si>
  <si>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</si>
  <si>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</si>
  <si>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</si>
  <si>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</si>
  <si>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</si>
  <si>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</si>
  <si>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</si>
  <si>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</si>
  <si>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</si>
  <si>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</si>
  <si>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</si>
  <si>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</si>
  <si>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</si>
  <si>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</si>
  <si>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</si>
  <si>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</si>
  <si>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</si>
  <si>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</si>
  <si>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</si>
  <si>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</si>
  <si>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</si>
  <si>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</si>
  <si>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</si>
  <si>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</si>
  <si>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</si>
  <si>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</si>
  <si>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</si>
  <si>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</si>
  <si>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</si>
  <si>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</si>
  <si>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</si>
  <si>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</si>
  <si>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</si>
  <si>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</si>
  <si>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</si>
  <si>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</si>
  <si>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</si>
  <si>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</si>
  <si>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</si>
  <si>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</si>
  <si>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</si>
  <si>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</si>
  <si>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</si>
  <si>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</si>
  <si>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</si>
  <si>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</si>
  <si>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</si>
  <si>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R-položka</t>
  </si>
  <si>
    <t>POL12_0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</si>
  <si>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</si>
  <si>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</si>
  <si>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</si>
  <si>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</si>
  <si>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</si>
  <si>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</si>
  <si>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</si>
  <si>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</si>
  <si>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</si>
  <si>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</si>
  <si>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</si>
  <si>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</si>
  <si>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</si>
  <si>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</si>
  <si>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</si>
  <si>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</si>
  <si>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</si>
  <si>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</si>
  <si>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</si>
  <si>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</si>
  <si>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</si>
  <si>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</si>
  <si>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</si>
  <si>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</si>
  <si>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</si>
  <si>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</si>
  <si>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</si>
  <si>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provedení s kuličkovými ložisky (max. 37db(A)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</si>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</sst>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SUMIF(F51:F78,A16,I51:I78)+SUMIF(F51:F78,"PSU",I51:I78)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SUMIF(F51:F78,A17,I51:I78)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SUMIF(F51:F78,A18,I51:I78)</f>
        <v>0</v>
      </c>
      <c r="J18" s="82"/>
    </row>
    <row r="19" spans="1:10" ht="23.25" customHeight="1" x14ac:dyDescent="0.2">
      <c r="A19" s="195" t="s">
        <v>122</v>
      </c>
      <c r="B19" s="38" t="s">
        <v>29</v>
      </c>
      <c r="C19" s="59"/>
      <c r="D19" s="60"/>
      <c r="E19" s="80"/>
      <c r="F19" s="81"/>
      <c r="G19" s="80"/>
      <c r="H19" s="81"/>
      <c r="I19" s="80">
        <f>SUMIF(F51:F78,A19,I51:I78)</f>
        <v>0</v>
      </c>
      <c r="J19" s="82"/>
    </row>
    <row r="20" spans="1:10" ht="23.25" customHeight="1" x14ac:dyDescent="0.2">
      <c r="A20" s="195" t="s">
        <v>121</v>
      </c>
      <c r="B20" s="38" t="s">
        <v>30</v>
      </c>
      <c r="C20" s="59"/>
      <c r="D20" s="60"/>
      <c r="E20" s="80"/>
      <c r="F20" s="81"/>
      <c r="G20" s="80"/>
      <c r="H20" s="81"/>
      <c r="I20" s="80">
        <f>SUMIF(F51:F78,A20,I51:I78)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1 Pol'!AE187+'1 2 Pol'!AE71+'1 3 Pol'!AE65</f>
        <v>0</v>
      </c>
      <c r="G39" s="149">
        <f>'1 1 Pol'!AF187+'1 2 Pol'!AF71+'1 3 Pol'!AF65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44</v>
      </c>
      <c r="D40" s="153"/>
      <c r="E40" s="153"/>
      <c r="F40" s="154">
        <f>'1 1 Pol'!AE187+'1 2 Pol'!AE71+'1 3 Pol'!AE65</f>
        <v>0</v>
      </c>
      <c r="G40" s="155">
        <f>'1 1 Pol'!AF187+'1 2 Pol'!AF71+'1 3 Pol'!AF65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58</v>
      </c>
      <c r="D41" s="147"/>
      <c r="E41" s="147"/>
      <c r="F41" s="158">
        <f>'1 1 Pol'!AE187</f>
        <v>0</v>
      </c>
      <c r="G41" s="150">
        <f>'1 1 Pol'!AF187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59</v>
      </c>
      <c r="C42" s="147" t="s">
        <v>60</v>
      </c>
      <c r="D42" s="147"/>
      <c r="E42" s="147"/>
      <c r="F42" s="158">
        <f>'1 2 Pol'!AE71</f>
        <v>0</v>
      </c>
      <c r="G42" s="150">
        <f>'1 2 Pol'!AF71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61</v>
      </c>
      <c r="C43" s="147" t="s">
        <v>62</v>
      </c>
      <c r="D43" s="147"/>
      <c r="E43" s="147"/>
      <c r="F43" s="158">
        <f>'1 3 Pol'!AE65</f>
        <v>0</v>
      </c>
      <c r="G43" s="150">
        <f>'1 3 Pol'!AF65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63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65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66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67</v>
      </c>
      <c r="C51" s="184" t="s">
        <v>68</v>
      </c>
      <c r="D51" s="185"/>
      <c r="E51" s="185"/>
      <c r="F51" s="191" t="s">
        <v>26</v>
      </c>
      <c r="G51" s="192"/>
      <c r="H51" s="192"/>
      <c r="I51" s="192">
        <f>'1 2 Pol'!G8</f>
        <v>0</v>
      </c>
      <c r="J51" s="189" t="str">
        <f>IF(I79=0,"",I51/I79*100)</f>
        <v/>
      </c>
    </row>
    <row r="52" spans="1:10" ht="36.75" customHeight="1" x14ac:dyDescent="0.2">
      <c r="A52" s="178"/>
      <c r="B52" s="183" t="s">
        <v>69</v>
      </c>
      <c r="C52" s="184" t="s">
        <v>70</v>
      </c>
      <c r="D52" s="185"/>
      <c r="E52" s="185"/>
      <c r="F52" s="191" t="s">
        <v>26</v>
      </c>
      <c r="G52" s="192"/>
      <c r="H52" s="192"/>
      <c r="I52" s="192">
        <f>'1 2 Pol'!G24</f>
        <v>0</v>
      </c>
      <c r="J52" s="189" t="str">
        <f>IF(I79=0,"",I52/I79*100)</f>
        <v/>
      </c>
    </row>
    <row r="53" spans="1:10" ht="36.75" customHeight="1" x14ac:dyDescent="0.2">
      <c r="A53" s="178"/>
      <c r="B53" s="183" t="s">
        <v>71</v>
      </c>
      <c r="C53" s="184" t="s">
        <v>72</v>
      </c>
      <c r="D53" s="185"/>
      <c r="E53" s="185"/>
      <c r="F53" s="191" t="s">
        <v>26</v>
      </c>
      <c r="G53" s="192"/>
      <c r="H53" s="192"/>
      <c r="I53" s="192">
        <f>'1 2 Pol'!G31</f>
        <v>0</v>
      </c>
      <c r="J53" s="189" t="str">
        <f>IF(I79=0,"",I53/I79*100)</f>
        <v/>
      </c>
    </row>
    <row r="54" spans="1:10" ht="36.75" customHeight="1" x14ac:dyDescent="0.2">
      <c r="A54" s="178"/>
      <c r="B54" s="183" t="s">
        <v>73</v>
      </c>
      <c r="C54" s="184" t="s">
        <v>74</v>
      </c>
      <c r="D54" s="185"/>
      <c r="E54" s="185"/>
      <c r="F54" s="191" t="s">
        <v>26</v>
      </c>
      <c r="G54" s="192"/>
      <c r="H54" s="192"/>
      <c r="I54" s="192">
        <f>'1 2 Pol'!G40</f>
        <v>0</v>
      </c>
      <c r="J54" s="189" t="str">
        <f>IF(I79=0,"",I54/I79*100)</f>
        <v/>
      </c>
    </row>
    <row r="55" spans="1:10" ht="36.75" customHeight="1" x14ac:dyDescent="0.2">
      <c r="A55" s="178"/>
      <c r="B55" s="183" t="s">
        <v>75</v>
      </c>
      <c r="C55" s="184" t="s">
        <v>76</v>
      </c>
      <c r="D55" s="185"/>
      <c r="E55" s="185"/>
      <c r="F55" s="191" t="s">
        <v>26</v>
      </c>
      <c r="G55" s="192"/>
      <c r="H55" s="192"/>
      <c r="I55" s="192">
        <f>'1 2 Pol'!G45</f>
        <v>0</v>
      </c>
      <c r="J55" s="189" t="str">
        <f>IF(I79=0,"",I55/I79*100)</f>
        <v/>
      </c>
    </row>
    <row r="56" spans="1:10" ht="36.75" customHeight="1" x14ac:dyDescent="0.2">
      <c r="A56" s="178"/>
      <c r="B56" s="183" t="s">
        <v>77</v>
      </c>
      <c r="C56" s="184" t="s">
        <v>78</v>
      </c>
      <c r="D56" s="185"/>
      <c r="E56" s="185"/>
      <c r="F56" s="191" t="s">
        <v>26</v>
      </c>
      <c r="G56" s="192"/>
      <c r="H56" s="192"/>
      <c r="I56" s="192">
        <f>'1 3 Pol'!G60</f>
        <v>0</v>
      </c>
      <c r="J56" s="189" t="str">
        <f>IF(I79=0,"",I56/I79*100)</f>
        <v/>
      </c>
    </row>
    <row r="57" spans="1:10" ht="36.75" customHeight="1" x14ac:dyDescent="0.2">
      <c r="A57" s="178"/>
      <c r="B57" s="183" t="s">
        <v>61</v>
      </c>
      <c r="C57" s="184" t="s">
        <v>79</v>
      </c>
      <c r="D57" s="185"/>
      <c r="E57" s="185"/>
      <c r="F57" s="191" t="s">
        <v>26</v>
      </c>
      <c r="G57" s="192"/>
      <c r="H57" s="192"/>
      <c r="I57" s="192">
        <f>'1 1 Pol'!G8</f>
        <v>0</v>
      </c>
      <c r="J57" s="189" t="str">
        <f>IF(I79=0,"",I57/I79*100)</f>
        <v/>
      </c>
    </row>
    <row r="58" spans="1:10" ht="36.75" customHeight="1" x14ac:dyDescent="0.2">
      <c r="A58" s="178"/>
      <c r="B58" s="183" t="s">
        <v>80</v>
      </c>
      <c r="C58" s="184" t="s">
        <v>81</v>
      </c>
      <c r="D58" s="185"/>
      <c r="E58" s="185"/>
      <c r="F58" s="191" t="s">
        <v>26</v>
      </c>
      <c r="G58" s="192"/>
      <c r="H58" s="192"/>
      <c r="I58" s="192">
        <f>'1 1 Pol'!G18</f>
        <v>0</v>
      </c>
      <c r="J58" s="189" t="str">
        <f>IF(I79=0,"",I58/I79*100)</f>
        <v/>
      </c>
    </row>
    <row r="59" spans="1:10" ht="36.75" customHeight="1" x14ac:dyDescent="0.2">
      <c r="A59" s="178"/>
      <c r="B59" s="183" t="s">
        <v>82</v>
      </c>
      <c r="C59" s="184" t="s">
        <v>83</v>
      </c>
      <c r="D59" s="185"/>
      <c r="E59" s="185"/>
      <c r="F59" s="191" t="s">
        <v>26</v>
      </c>
      <c r="G59" s="192"/>
      <c r="H59" s="192"/>
      <c r="I59" s="192">
        <f>'1 1 Pol'!G42</f>
        <v>0</v>
      </c>
      <c r="J59" s="189" t="str">
        <f>IF(I79=0,"",I59/I79*100)</f>
        <v/>
      </c>
    </row>
    <row r="60" spans="1:10" ht="36.75" customHeight="1" x14ac:dyDescent="0.2">
      <c r="A60" s="178"/>
      <c r="B60" s="183" t="s">
        <v>84</v>
      </c>
      <c r="C60" s="184" t="s">
        <v>85</v>
      </c>
      <c r="D60" s="185"/>
      <c r="E60" s="185"/>
      <c r="F60" s="191" t="s">
        <v>26</v>
      </c>
      <c r="G60" s="192"/>
      <c r="H60" s="192"/>
      <c r="I60" s="192">
        <f>'1 1 Pol'!G51</f>
        <v>0</v>
      </c>
      <c r="J60" s="189" t="str">
        <f>IF(I79=0,"",I60/I79*100)</f>
        <v/>
      </c>
    </row>
    <row r="61" spans="1:10" ht="36.75" customHeight="1" x14ac:dyDescent="0.2">
      <c r="A61" s="178"/>
      <c r="B61" s="183" t="s">
        <v>86</v>
      </c>
      <c r="C61" s="184" t="s">
        <v>87</v>
      </c>
      <c r="D61" s="185"/>
      <c r="E61" s="185"/>
      <c r="F61" s="191" t="s">
        <v>26</v>
      </c>
      <c r="G61" s="192"/>
      <c r="H61" s="192"/>
      <c r="I61" s="192">
        <f>'1 1 Pol'!G55</f>
        <v>0</v>
      </c>
      <c r="J61" s="189" t="str">
        <f>IF(I79=0,"",I61/I79*100)</f>
        <v/>
      </c>
    </row>
    <row r="62" spans="1:10" ht="36.75" customHeight="1" x14ac:dyDescent="0.2">
      <c r="A62" s="178"/>
      <c r="B62" s="183" t="s">
        <v>88</v>
      </c>
      <c r="C62" s="184" t="s">
        <v>89</v>
      </c>
      <c r="D62" s="185"/>
      <c r="E62" s="185"/>
      <c r="F62" s="191" t="s">
        <v>26</v>
      </c>
      <c r="G62" s="192"/>
      <c r="H62" s="192"/>
      <c r="I62" s="192">
        <f>'1 1 Pol'!G62</f>
        <v>0</v>
      </c>
      <c r="J62" s="189" t="str">
        <f>IF(I79=0,"",I62/I79*100)</f>
        <v/>
      </c>
    </row>
    <row r="63" spans="1:10" ht="36.75" customHeight="1" x14ac:dyDescent="0.2">
      <c r="A63" s="178"/>
      <c r="B63" s="183" t="s">
        <v>90</v>
      </c>
      <c r="C63" s="184" t="s">
        <v>91</v>
      </c>
      <c r="D63" s="185"/>
      <c r="E63" s="185"/>
      <c r="F63" s="191" t="s">
        <v>26</v>
      </c>
      <c r="G63" s="192"/>
      <c r="H63" s="192"/>
      <c r="I63" s="192">
        <f>'1 1 Pol'!G92</f>
        <v>0</v>
      </c>
      <c r="J63" s="189" t="str">
        <f>IF(I79=0,"",I63/I79*100)</f>
        <v/>
      </c>
    </row>
    <row r="64" spans="1:10" ht="36.75" customHeight="1" x14ac:dyDescent="0.2">
      <c r="A64" s="178"/>
      <c r="B64" s="183" t="s">
        <v>92</v>
      </c>
      <c r="C64" s="184" t="s">
        <v>93</v>
      </c>
      <c r="D64" s="185"/>
      <c r="E64" s="185"/>
      <c r="F64" s="191" t="s">
        <v>27</v>
      </c>
      <c r="G64" s="192"/>
      <c r="H64" s="192"/>
      <c r="I64" s="192">
        <f>'1 1 Pol'!G94</f>
        <v>0</v>
      </c>
      <c r="J64" s="189" t="str">
        <f>IF(I79=0,"",I64/I79*100)</f>
        <v/>
      </c>
    </row>
    <row r="65" spans="1:10" ht="36.75" customHeight="1" x14ac:dyDescent="0.2">
      <c r="A65" s="178"/>
      <c r="B65" s="183" t="s">
        <v>94</v>
      </c>
      <c r="C65" s="184" t="s">
        <v>95</v>
      </c>
      <c r="D65" s="185"/>
      <c r="E65" s="185"/>
      <c r="F65" s="191" t="s">
        <v>27</v>
      </c>
      <c r="G65" s="192"/>
      <c r="H65" s="192"/>
      <c r="I65" s="192">
        <f>'1 3 Pol'!G8</f>
        <v>0</v>
      </c>
      <c r="J65" s="189" t="str">
        <f>IF(I79=0,"",I65/I79*100)</f>
        <v/>
      </c>
    </row>
    <row r="66" spans="1:10" ht="36.75" customHeight="1" x14ac:dyDescent="0.2">
      <c r="A66" s="178"/>
      <c r="B66" s="183" t="s">
        <v>96</v>
      </c>
      <c r="C66" s="184" t="s">
        <v>97</v>
      </c>
      <c r="D66" s="185"/>
      <c r="E66" s="185"/>
      <c r="F66" s="191" t="s">
        <v>27</v>
      </c>
      <c r="G66" s="192"/>
      <c r="H66" s="192"/>
      <c r="I66" s="192">
        <f>'1 3 Pol'!G16</f>
        <v>0</v>
      </c>
      <c r="J66" s="189" t="str">
        <f>IF(I79=0,"",I66/I79*100)</f>
        <v/>
      </c>
    </row>
    <row r="67" spans="1:10" ht="36.75" customHeight="1" x14ac:dyDescent="0.2">
      <c r="A67" s="178"/>
      <c r="B67" s="183" t="s">
        <v>98</v>
      </c>
      <c r="C67" s="184" t="s">
        <v>99</v>
      </c>
      <c r="D67" s="185"/>
      <c r="E67" s="185"/>
      <c r="F67" s="191" t="s">
        <v>27</v>
      </c>
      <c r="G67" s="192"/>
      <c r="H67" s="192"/>
      <c r="I67" s="192">
        <f>'1 1 Pol'!G97+'1 3 Pol'!G29</f>
        <v>0</v>
      </c>
      <c r="J67" s="189" t="str">
        <f>IF(I79=0,"",I67/I79*100)</f>
        <v/>
      </c>
    </row>
    <row r="68" spans="1:10" ht="36.75" customHeight="1" x14ac:dyDescent="0.2">
      <c r="A68" s="178"/>
      <c r="B68" s="183" t="s">
        <v>100</v>
      </c>
      <c r="C68" s="184" t="s">
        <v>101</v>
      </c>
      <c r="D68" s="185"/>
      <c r="E68" s="185"/>
      <c r="F68" s="191" t="s">
        <v>27</v>
      </c>
      <c r="G68" s="192"/>
      <c r="H68" s="192"/>
      <c r="I68" s="192">
        <f>'1 3 Pol'!G46</f>
        <v>0</v>
      </c>
      <c r="J68" s="189" t="str">
        <f>IF(I79=0,"",I68/I79*100)</f>
        <v/>
      </c>
    </row>
    <row r="69" spans="1:10" ht="36.75" customHeight="1" x14ac:dyDescent="0.2">
      <c r="A69" s="178"/>
      <c r="B69" s="183" t="s">
        <v>102</v>
      </c>
      <c r="C69" s="184" t="s">
        <v>103</v>
      </c>
      <c r="D69" s="185"/>
      <c r="E69" s="185"/>
      <c r="F69" s="191" t="s">
        <v>27</v>
      </c>
      <c r="G69" s="192"/>
      <c r="H69" s="192"/>
      <c r="I69" s="192">
        <f>'1 1 Pol'!G99</f>
        <v>0</v>
      </c>
      <c r="J69" s="189" t="str">
        <f>IF(I79=0,"",I69/I79*100)</f>
        <v/>
      </c>
    </row>
    <row r="70" spans="1:10" ht="36.75" customHeight="1" x14ac:dyDescent="0.2">
      <c r="A70" s="178"/>
      <c r="B70" s="183" t="s">
        <v>104</v>
      </c>
      <c r="C70" s="184" t="s">
        <v>105</v>
      </c>
      <c r="D70" s="185"/>
      <c r="E70" s="185"/>
      <c r="F70" s="191" t="s">
        <v>27</v>
      </c>
      <c r="G70" s="192"/>
      <c r="H70" s="192"/>
      <c r="I70" s="192">
        <f>'1 1 Pol'!G114</f>
        <v>0</v>
      </c>
      <c r="J70" s="189" t="str">
        <f>IF(I79=0,"",I70/I79*100)</f>
        <v/>
      </c>
    </row>
    <row r="71" spans="1:10" ht="36.75" customHeight="1" x14ac:dyDescent="0.2">
      <c r="A71" s="178"/>
      <c r="B71" s="183" t="s">
        <v>106</v>
      </c>
      <c r="C71" s="184" t="s">
        <v>107</v>
      </c>
      <c r="D71" s="185"/>
      <c r="E71" s="185"/>
      <c r="F71" s="191" t="s">
        <v>27</v>
      </c>
      <c r="G71" s="192"/>
      <c r="H71" s="192"/>
      <c r="I71" s="192">
        <f>'1 1 Pol'!G130</f>
        <v>0</v>
      </c>
      <c r="J71" s="189" t="str">
        <f>IF(I79=0,"",I71/I79*100)</f>
        <v/>
      </c>
    </row>
    <row r="72" spans="1:10" ht="36.75" customHeight="1" x14ac:dyDescent="0.2">
      <c r="A72" s="178"/>
      <c r="B72" s="183" t="s">
        <v>108</v>
      </c>
      <c r="C72" s="184" t="s">
        <v>109</v>
      </c>
      <c r="D72" s="185"/>
      <c r="E72" s="185"/>
      <c r="F72" s="191" t="s">
        <v>27</v>
      </c>
      <c r="G72" s="192"/>
      <c r="H72" s="192"/>
      <c r="I72" s="192">
        <f>'1 1 Pol'!G143</f>
        <v>0</v>
      </c>
      <c r="J72" s="189" t="str">
        <f>IF(I79=0,"",I72/I79*100)</f>
        <v/>
      </c>
    </row>
    <row r="73" spans="1:10" ht="36.75" customHeight="1" x14ac:dyDescent="0.2">
      <c r="A73" s="178"/>
      <c r="B73" s="183" t="s">
        <v>110</v>
      </c>
      <c r="C73" s="184" t="s">
        <v>111</v>
      </c>
      <c r="D73" s="185"/>
      <c r="E73" s="185"/>
      <c r="F73" s="191" t="s">
        <v>27</v>
      </c>
      <c r="G73" s="192"/>
      <c r="H73" s="192"/>
      <c r="I73" s="192">
        <f>'1 1 Pol'!G154</f>
        <v>0</v>
      </c>
      <c r="J73" s="189" t="str">
        <f>IF(I79=0,"",I73/I79*100)</f>
        <v/>
      </c>
    </row>
    <row r="74" spans="1:10" ht="36.75" customHeight="1" x14ac:dyDescent="0.2">
      <c r="A74" s="178"/>
      <c r="B74" s="183" t="s">
        <v>112</v>
      </c>
      <c r="C74" s="184" t="s">
        <v>113</v>
      </c>
      <c r="D74" s="185"/>
      <c r="E74" s="185"/>
      <c r="F74" s="191" t="s">
        <v>27</v>
      </c>
      <c r="G74" s="192"/>
      <c r="H74" s="192"/>
      <c r="I74" s="192">
        <f>'1 1 Pol'!G169</f>
        <v>0</v>
      </c>
      <c r="J74" s="189" t="str">
        <f>IF(I79=0,"",I74/I79*100)</f>
        <v/>
      </c>
    </row>
    <row r="75" spans="1:10" ht="36.75" customHeight="1" x14ac:dyDescent="0.2">
      <c r="A75" s="178"/>
      <c r="B75" s="183" t="s">
        <v>114</v>
      </c>
      <c r="C75" s="184" t="s">
        <v>115</v>
      </c>
      <c r="D75" s="185"/>
      <c r="E75" s="185"/>
      <c r="F75" s="191" t="s">
        <v>27</v>
      </c>
      <c r="G75" s="192"/>
      <c r="H75" s="192"/>
      <c r="I75" s="192">
        <f>'1 1 Pol'!G171</f>
        <v>0</v>
      </c>
      <c r="J75" s="189" t="str">
        <f>IF(I79=0,"",I75/I79*100)</f>
        <v/>
      </c>
    </row>
    <row r="76" spans="1:10" ht="36.75" customHeight="1" x14ac:dyDescent="0.2">
      <c r="A76" s="178"/>
      <c r="B76" s="183" t="s">
        <v>116</v>
      </c>
      <c r="C76" s="184" t="s">
        <v>117</v>
      </c>
      <c r="D76" s="185"/>
      <c r="E76" s="185"/>
      <c r="F76" s="191" t="s">
        <v>28</v>
      </c>
      <c r="G76" s="192"/>
      <c r="H76" s="192"/>
      <c r="I76" s="192">
        <f>'1 3 Pol'!G58</f>
        <v>0</v>
      </c>
      <c r="J76" s="189" t="str">
        <f>IF(I79=0,"",I76/I79*100)</f>
        <v/>
      </c>
    </row>
    <row r="77" spans="1:10" ht="36.75" customHeight="1" x14ac:dyDescent="0.2">
      <c r="A77" s="178"/>
      <c r="B77" s="183" t="s">
        <v>118</v>
      </c>
      <c r="C77" s="184" t="s">
        <v>119</v>
      </c>
      <c r="D77" s="185"/>
      <c r="E77" s="185"/>
      <c r="F77" s="191" t="s">
        <v>120</v>
      </c>
      <c r="G77" s="192"/>
      <c r="H77" s="192"/>
      <c r="I77" s="192">
        <f>'1 1 Pol'!G174</f>
        <v>0</v>
      </c>
      <c r="J77" s="189" t="str">
        <f>IF(I79=0,"",I77/I79*100)</f>
        <v/>
      </c>
    </row>
    <row r="78" spans="1:10" ht="36.75" customHeight="1" x14ac:dyDescent="0.2">
      <c r="A78" s="178"/>
      <c r="B78" s="183" t="s">
        <v>121</v>
      </c>
      <c r="C78" s="184" t="s">
        <v>30</v>
      </c>
      <c r="D78" s="185"/>
      <c r="E78" s="185"/>
      <c r="F78" s="191" t="s">
        <v>121</v>
      </c>
      <c r="G78" s="192"/>
      <c r="H78" s="192"/>
      <c r="I78" s="192">
        <f>'1 1 Pol'!G182</f>
        <v>0</v>
      </c>
      <c r="J78" s="189" t="str">
        <f>IF(I79=0,"",I78/I79*100)</f>
        <v/>
      </c>
    </row>
    <row r="79" spans="1:10" ht="25.5" customHeight="1" x14ac:dyDescent="0.2">
      <c r="A79" s="179"/>
      <c r="B79" s="186" t="s">
        <v>1</v>
      </c>
      <c r="C79" s="187"/>
      <c r="D79" s="188"/>
      <c r="E79" s="188"/>
      <c r="F79" s="193"/>
      <c r="G79" s="194"/>
      <c r="H79" s="194"/>
      <c r="I79" s="194">
        <f>SUM(I51:I78)</f>
        <v>0</v>
      </c>
      <c r="J79" s="190">
        <f>SUM(J51:J78)</f>
        <v>0</v>
      </c>
    </row>
    <row r="80" spans="1:10" x14ac:dyDescent="0.2">
      <c r="F80" s="134"/>
      <c r="G80" s="134"/>
      <c r="H80" s="134"/>
      <c r="I80" s="134"/>
      <c r="J80" s="135"/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124</v>
      </c>
      <c r="AG3" t="s">
        <v>125</v>
      </c>
    </row>
    <row r="4" spans="1:60" ht="24.95" customHeight="1" x14ac:dyDescent="0.2">
      <c r="A4" s="201" t="s">
        <v>10</v>
      </c>
      <c r="B4" s="202" t="s">
        <v>57</v>
      </c>
      <c r="C4" s="203" t="s">
        <v>58</v>
      </c>
      <c r="D4" s="204"/>
      <c r="E4" s="204"/>
      <c r="F4" s="204"/>
      <c r="G4" s="205"/>
      <c r="AG4" t="s">
        <v>126</v>
      </c>
    </row>
    <row r="5" spans="1:60" x14ac:dyDescent="0.2">
      <c r="D5" s="10"/>
    </row>
    <row r="6" spans="1:60" ht="38.25" x14ac:dyDescent="0.2">
      <c r="A6" s="207" t="s">
        <v>127</v>
      </c>
      <c r="B6" s="209" t="s">
        <v>128</v>
      </c>
      <c r="C6" s="209" t="s">
        <v>129</v>
      </c>
      <c r="D6" s="208" t="s">
        <v>130</v>
      </c>
      <c r="E6" s="207" t="s">
        <v>131</v>
      </c>
      <c r="F6" s="206" t="s">
        <v>132</v>
      </c>
      <c r="G6" s="207" t="s">
        <v>31</v>
      </c>
      <c r="H6" s="210" t="s">
        <v>32</v>
      </c>
      <c r="I6" s="210" t="s">
        <v>133</v>
      </c>
      <c r="J6" s="210" t="s">
        <v>33</v>
      </c>
      <c r="K6" s="210" t="s">
        <v>134</v>
      </c>
      <c r="L6" s="210" t="s">
        <v>135</v>
      </c>
      <c r="M6" s="210" t="s">
        <v>136</v>
      </c>
      <c r="N6" s="210" t="s">
        <v>137</v>
      </c>
      <c r="O6" s="210" t="s">
        <v>138</v>
      </c>
      <c r="P6" s="210" t="s">
        <v>139</v>
      </c>
      <c r="Q6" s="210" t="s">
        <v>140</v>
      </c>
      <c r="R6" s="210" t="s">
        <v>141</v>
      </c>
      <c r="S6" s="210" t="s">
        <v>142</v>
      </c>
      <c r="T6" s="210" t="s">
        <v>143</v>
      </c>
      <c r="U6" s="210" t="s">
        <v>144</v>
      </c>
      <c r="V6" s="210" t="s">
        <v>145</v>
      </c>
      <c r="W6" s="210" t="s">
        <v>146</v>
      </c>
      <c r="X6" s="210" t="s">
        <v>147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148</v>
      </c>
      <c r="B8" s="236" t="s">
        <v>61</v>
      </c>
      <c r="C8" s="256" t="s">
        <v>79</v>
      </c>
      <c r="D8" s="237"/>
      <c r="E8" s="238"/>
      <c r="F8" s="239"/>
      <c r="G8" s="240">
        <f>SUMIF(AG9:AG17,"&lt;&gt;NOR",G9:G17)</f>
        <v>0</v>
      </c>
      <c r="H8" s="234"/>
      <c r="I8" s="234">
        <f>SUM(I9:I17)</f>
        <v>0</v>
      </c>
      <c r="J8" s="234"/>
      <c r="K8" s="234">
        <f>SUM(K9:K17)</f>
        <v>0</v>
      </c>
      <c r="L8" s="234"/>
      <c r="M8" s="234">
        <f>SUM(M9:M17)</f>
        <v>0</v>
      </c>
      <c r="N8" s="234"/>
      <c r="O8" s="234">
        <f>SUM(O9:O17)</f>
        <v>1.4500000000000002</v>
      </c>
      <c r="P8" s="234"/>
      <c r="Q8" s="234">
        <f>SUM(Q9:Q17)</f>
        <v>0</v>
      </c>
      <c r="R8" s="234"/>
      <c r="S8" s="234"/>
      <c r="T8" s="234"/>
      <c r="U8" s="234"/>
      <c r="V8" s="234">
        <f>SUM(V9:V17)</f>
        <v>17.98</v>
      </c>
      <c r="W8" s="234"/>
      <c r="X8" s="234"/>
      <c r="AG8" t="s">
        <v>149</v>
      </c>
    </row>
    <row r="9" spans="1:60" ht="22.5" outlineLevel="1" x14ac:dyDescent="0.2">
      <c r="A9" s="247">
        <v>1</v>
      </c>
      <c r="B9" s="248" t="s">
        <v>150</v>
      </c>
      <c r="C9" s="257" t="s">
        <v>151</v>
      </c>
      <c r="D9" s="249" t="s">
        <v>152</v>
      </c>
      <c r="E9" s="250">
        <v>2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0.17882999999999999</v>
      </c>
      <c r="O9" s="230">
        <f>ROUND(E9*N9,2)</f>
        <v>0.36</v>
      </c>
      <c r="P9" s="230">
        <v>0</v>
      </c>
      <c r="Q9" s="230">
        <f>ROUND(E9*P9,2)</f>
        <v>0</v>
      </c>
      <c r="R9" s="230"/>
      <c r="S9" s="230" t="s">
        <v>153</v>
      </c>
      <c r="T9" s="230" t="s">
        <v>154</v>
      </c>
      <c r="U9" s="230">
        <v>0.79025999999999996</v>
      </c>
      <c r="V9" s="230">
        <f>ROUND(E9*U9,2)</f>
        <v>1.58</v>
      </c>
      <c r="W9" s="230"/>
      <c r="X9" s="230" t="s">
        <v>155</v>
      </c>
      <c r="Y9" s="211"/>
      <c r="Z9" s="211"/>
      <c r="AA9" s="211"/>
      <c r="AB9" s="211"/>
      <c r="AC9" s="211"/>
      <c r="AD9" s="211"/>
      <c r="AE9" s="211"/>
      <c r="AF9" s="211"/>
      <c r="AG9" s="211" t="s">
        <v>156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1">
        <v>2</v>
      </c>
      <c r="B10" s="242" t="s">
        <v>157</v>
      </c>
      <c r="C10" s="258" t="s">
        <v>158</v>
      </c>
      <c r="D10" s="243" t="s">
        <v>159</v>
      </c>
      <c r="E10" s="244">
        <v>9.5760000000000005</v>
      </c>
      <c r="F10" s="245"/>
      <c r="G10" s="246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3.9629999999999999E-2</v>
      </c>
      <c r="O10" s="230">
        <f>ROUND(E10*N10,2)</f>
        <v>0.38</v>
      </c>
      <c r="P10" s="230">
        <v>0</v>
      </c>
      <c r="Q10" s="230">
        <f>ROUND(E10*P10,2)</f>
        <v>0</v>
      </c>
      <c r="R10" s="230"/>
      <c r="S10" s="230" t="s">
        <v>153</v>
      </c>
      <c r="T10" s="230" t="s">
        <v>154</v>
      </c>
      <c r="U10" s="230">
        <v>0.46899999999999997</v>
      </c>
      <c r="V10" s="230">
        <f>ROUND(E10*U10,2)</f>
        <v>4.49</v>
      </c>
      <c r="W10" s="230"/>
      <c r="X10" s="230" t="s">
        <v>155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156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160</v>
      </c>
      <c r="D11" s="232"/>
      <c r="E11" s="233">
        <v>9.58</v>
      </c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161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1">
        <v>3</v>
      </c>
      <c r="B12" s="242" t="s">
        <v>162</v>
      </c>
      <c r="C12" s="258" t="s">
        <v>163</v>
      </c>
      <c r="D12" s="243" t="s">
        <v>159</v>
      </c>
      <c r="E12" s="244">
        <v>11.711980000000001</v>
      </c>
      <c r="F12" s="245"/>
      <c r="G12" s="246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5.2510000000000001E-2</v>
      </c>
      <c r="O12" s="230">
        <f>ROUND(E12*N12,2)</f>
        <v>0.61</v>
      </c>
      <c r="P12" s="230">
        <v>0</v>
      </c>
      <c r="Q12" s="230">
        <f>ROUND(E12*P12,2)</f>
        <v>0</v>
      </c>
      <c r="R12" s="230"/>
      <c r="S12" s="230" t="s">
        <v>153</v>
      </c>
      <c r="T12" s="230" t="s">
        <v>154</v>
      </c>
      <c r="U12" s="230">
        <v>0.52915000000000001</v>
      </c>
      <c r="V12" s="230">
        <f>ROUND(E12*U12,2)</f>
        <v>6.2</v>
      </c>
      <c r="W12" s="230"/>
      <c r="X12" s="230" t="s">
        <v>155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59" t="s">
        <v>164</v>
      </c>
      <c r="D13" s="232"/>
      <c r="E13" s="233">
        <v>11.71</v>
      </c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11"/>
      <c r="Z13" s="211"/>
      <c r="AA13" s="211"/>
      <c r="AB13" s="211"/>
      <c r="AC13" s="211"/>
      <c r="AD13" s="211"/>
      <c r="AE13" s="211"/>
      <c r="AF13" s="211"/>
      <c r="AG13" s="211" t="s">
        <v>161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1">
        <v>4</v>
      </c>
      <c r="B14" s="242" t="s">
        <v>165</v>
      </c>
      <c r="C14" s="258" t="s">
        <v>166</v>
      </c>
      <c r="D14" s="243" t="s">
        <v>167</v>
      </c>
      <c r="E14" s="244">
        <v>13.3</v>
      </c>
      <c r="F14" s="245"/>
      <c r="G14" s="246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1.0200000000000001E-3</v>
      </c>
      <c r="O14" s="230">
        <f>ROUND(E14*N14,2)</f>
        <v>0.01</v>
      </c>
      <c r="P14" s="230">
        <v>0</v>
      </c>
      <c r="Q14" s="230">
        <f>ROUND(E14*P14,2)</f>
        <v>0</v>
      </c>
      <c r="R14" s="230"/>
      <c r="S14" s="230" t="s">
        <v>153</v>
      </c>
      <c r="T14" s="230" t="s">
        <v>154</v>
      </c>
      <c r="U14" s="230">
        <v>0.36</v>
      </c>
      <c r="V14" s="230">
        <f>ROUND(E14*U14,2)</f>
        <v>4.79</v>
      </c>
      <c r="W14" s="230"/>
      <c r="X14" s="230" t="s">
        <v>155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59" t="s">
        <v>168</v>
      </c>
      <c r="D15" s="232"/>
      <c r="E15" s="233">
        <v>13.3</v>
      </c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11"/>
      <c r="Z15" s="211"/>
      <c r="AA15" s="211"/>
      <c r="AB15" s="211"/>
      <c r="AC15" s="211"/>
      <c r="AD15" s="211"/>
      <c r="AE15" s="211"/>
      <c r="AF15" s="211"/>
      <c r="AG15" s="211" t="s">
        <v>161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1">
        <v>5</v>
      </c>
      <c r="B16" s="242" t="s">
        <v>169</v>
      </c>
      <c r="C16" s="258" t="s">
        <v>170</v>
      </c>
      <c r="D16" s="243" t="s">
        <v>159</v>
      </c>
      <c r="E16" s="244">
        <v>1.125</v>
      </c>
      <c r="F16" s="245"/>
      <c r="G16" s="246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7.7579999999999996E-2</v>
      </c>
      <c r="O16" s="230">
        <f>ROUND(E16*N16,2)</f>
        <v>0.09</v>
      </c>
      <c r="P16" s="230">
        <v>0</v>
      </c>
      <c r="Q16" s="230">
        <f>ROUND(E16*P16,2)</f>
        <v>0</v>
      </c>
      <c r="R16" s="230"/>
      <c r="S16" s="230" t="s">
        <v>153</v>
      </c>
      <c r="T16" s="230" t="s">
        <v>154</v>
      </c>
      <c r="U16" s="230">
        <v>0.81899999999999995</v>
      </c>
      <c r="V16" s="230">
        <f>ROUND(E16*U16,2)</f>
        <v>0.92</v>
      </c>
      <c r="W16" s="230"/>
      <c r="X16" s="230" t="s">
        <v>155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156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59" t="s">
        <v>171</v>
      </c>
      <c r="D17" s="232"/>
      <c r="E17" s="233">
        <v>1.1299999999999999</v>
      </c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11"/>
      <c r="Z17" s="211"/>
      <c r="AA17" s="211"/>
      <c r="AB17" s="211"/>
      <c r="AC17" s="211"/>
      <c r="AD17" s="211"/>
      <c r="AE17" s="211"/>
      <c r="AF17" s="211"/>
      <c r="AG17" s="211" t="s">
        <v>161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35" t="s">
        <v>148</v>
      </c>
      <c r="B18" s="236" t="s">
        <v>80</v>
      </c>
      <c r="C18" s="256" t="s">
        <v>81</v>
      </c>
      <c r="D18" s="237"/>
      <c r="E18" s="238"/>
      <c r="F18" s="239"/>
      <c r="G18" s="240">
        <f>SUMIF(AG19:AG41,"&lt;&gt;NOR",G19:G41)</f>
        <v>0</v>
      </c>
      <c r="H18" s="234"/>
      <c r="I18" s="234">
        <f>SUM(I19:I41)</f>
        <v>0</v>
      </c>
      <c r="J18" s="234"/>
      <c r="K18" s="234">
        <f>SUM(K19:K41)</f>
        <v>0</v>
      </c>
      <c r="L18" s="234"/>
      <c r="M18" s="234">
        <f>SUM(M19:M41)</f>
        <v>0</v>
      </c>
      <c r="N18" s="234"/>
      <c r="O18" s="234">
        <f>SUM(O19:O41)</f>
        <v>1.98</v>
      </c>
      <c r="P18" s="234"/>
      <c r="Q18" s="234">
        <f>SUM(Q19:Q41)</f>
        <v>0</v>
      </c>
      <c r="R18" s="234"/>
      <c r="S18" s="234"/>
      <c r="T18" s="234"/>
      <c r="U18" s="234"/>
      <c r="V18" s="234">
        <f>SUM(V19:V41)</f>
        <v>72.77000000000001</v>
      </c>
      <c r="W18" s="234"/>
      <c r="X18" s="234"/>
      <c r="AG18" t="s">
        <v>149</v>
      </c>
    </row>
    <row r="19" spans="1:60" outlineLevel="1" x14ac:dyDescent="0.2">
      <c r="A19" s="241">
        <v>6</v>
      </c>
      <c r="B19" s="242" t="s">
        <v>172</v>
      </c>
      <c r="C19" s="258" t="s">
        <v>173</v>
      </c>
      <c r="D19" s="243" t="s">
        <v>159</v>
      </c>
      <c r="E19" s="244">
        <v>2.5272999999999999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2.5999999999999999E-2</v>
      </c>
      <c r="O19" s="230">
        <f>ROUND(E19*N19,2)</f>
        <v>7.0000000000000007E-2</v>
      </c>
      <c r="P19" s="230">
        <v>0</v>
      </c>
      <c r="Q19" s="230">
        <f>ROUND(E19*P19,2)</f>
        <v>0</v>
      </c>
      <c r="R19" s="230"/>
      <c r="S19" s="230" t="s">
        <v>153</v>
      </c>
      <c r="T19" s="230" t="s">
        <v>154</v>
      </c>
      <c r="U19" s="230">
        <v>0.42</v>
      </c>
      <c r="V19" s="230">
        <f>ROUND(E19*U19,2)</f>
        <v>1.06</v>
      </c>
      <c r="W19" s="230"/>
      <c r="X19" s="230" t="s">
        <v>155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9" t="s">
        <v>174</v>
      </c>
      <c r="D20" s="232"/>
      <c r="E20" s="233">
        <v>1.85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161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59" t="s">
        <v>175</v>
      </c>
      <c r="D21" s="232"/>
      <c r="E21" s="233">
        <v>0.32</v>
      </c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11"/>
      <c r="Z21" s="211"/>
      <c r="AA21" s="211"/>
      <c r="AB21" s="211"/>
      <c r="AC21" s="211"/>
      <c r="AD21" s="211"/>
      <c r="AE21" s="211"/>
      <c r="AF21" s="211"/>
      <c r="AG21" s="211" t="s">
        <v>161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176</v>
      </c>
      <c r="D22" s="232"/>
      <c r="E22" s="233">
        <v>0.36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161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41">
        <v>7</v>
      </c>
      <c r="B23" s="242" t="s">
        <v>177</v>
      </c>
      <c r="C23" s="258" t="s">
        <v>178</v>
      </c>
      <c r="D23" s="243" t="s">
        <v>159</v>
      </c>
      <c r="E23" s="244">
        <v>53.4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4.1200000000000004E-3</v>
      </c>
      <c r="O23" s="230">
        <f>ROUND(E23*N23,2)</f>
        <v>0.22</v>
      </c>
      <c r="P23" s="230">
        <v>0</v>
      </c>
      <c r="Q23" s="230">
        <f>ROUND(E23*P23,2)</f>
        <v>0</v>
      </c>
      <c r="R23" s="230"/>
      <c r="S23" s="230" t="s">
        <v>153</v>
      </c>
      <c r="T23" s="230" t="s">
        <v>154</v>
      </c>
      <c r="U23" s="230">
        <v>0.19350999999999999</v>
      </c>
      <c r="V23" s="230">
        <f>ROUND(E23*U23,2)</f>
        <v>10.33</v>
      </c>
      <c r="W23" s="230"/>
      <c r="X23" s="230" t="s">
        <v>155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179</v>
      </c>
      <c r="D24" s="232"/>
      <c r="E24" s="233">
        <v>53.4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161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41">
        <v>8</v>
      </c>
      <c r="B25" s="242" t="s">
        <v>180</v>
      </c>
      <c r="C25" s="258" t="s">
        <v>181</v>
      </c>
      <c r="D25" s="243" t="s">
        <v>167</v>
      </c>
      <c r="E25" s="244">
        <v>13.186999999999999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2.3800000000000002E-3</v>
      </c>
      <c r="O25" s="230">
        <f>ROUND(E25*N25,2)</f>
        <v>0.03</v>
      </c>
      <c r="P25" s="230">
        <v>0</v>
      </c>
      <c r="Q25" s="230">
        <f>ROUND(E25*P25,2)</f>
        <v>0</v>
      </c>
      <c r="R25" s="230"/>
      <c r="S25" s="230" t="s">
        <v>153</v>
      </c>
      <c r="T25" s="230" t="s">
        <v>154</v>
      </c>
      <c r="U25" s="230">
        <v>0.18232999999999999</v>
      </c>
      <c r="V25" s="230">
        <f>ROUND(E25*U25,2)</f>
        <v>2.4</v>
      </c>
      <c r="W25" s="230"/>
      <c r="X25" s="230" t="s">
        <v>155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156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182</v>
      </c>
      <c r="D26" s="232"/>
      <c r="E26" s="233">
        <v>6.71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161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9" t="s">
        <v>183</v>
      </c>
      <c r="D27" s="232"/>
      <c r="E27" s="233">
        <v>3.28</v>
      </c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11"/>
      <c r="Z27" s="211"/>
      <c r="AA27" s="211"/>
      <c r="AB27" s="211"/>
      <c r="AC27" s="211"/>
      <c r="AD27" s="211"/>
      <c r="AE27" s="211"/>
      <c r="AF27" s="211"/>
      <c r="AG27" s="211" t="s">
        <v>161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59" t="s">
        <v>184</v>
      </c>
      <c r="D28" s="232"/>
      <c r="E28" s="233">
        <v>3.2</v>
      </c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11"/>
      <c r="Z28" s="211"/>
      <c r="AA28" s="211"/>
      <c r="AB28" s="211"/>
      <c r="AC28" s="211"/>
      <c r="AD28" s="211"/>
      <c r="AE28" s="211"/>
      <c r="AF28" s="211"/>
      <c r="AG28" s="211" t="s">
        <v>161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41">
        <v>9</v>
      </c>
      <c r="B29" s="242" t="s">
        <v>185</v>
      </c>
      <c r="C29" s="258" t="s">
        <v>186</v>
      </c>
      <c r="D29" s="243" t="s">
        <v>159</v>
      </c>
      <c r="E29" s="244">
        <v>133.34341000000001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1.038E-2</v>
      </c>
      <c r="O29" s="230">
        <f>ROUND(E29*N29,2)</f>
        <v>1.38</v>
      </c>
      <c r="P29" s="230">
        <v>0</v>
      </c>
      <c r="Q29" s="230">
        <f>ROUND(E29*P29,2)</f>
        <v>0</v>
      </c>
      <c r="R29" s="230"/>
      <c r="S29" s="230" t="s">
        <v>187</v>
      </c>
      <c r="T29" s="230" t="s">
        <v>188</v>
      </c>
      <c r="U29" s="230">
        <v>0.33688000000000001</v>
      </c>
      <c r="V29" s="230">
        <f>ROUND(E29*U29,2)</f>
        <v>44.92</v>
      </c>
      <c r="W29" s="230"/>
      <c r="X29" s="230" t="s">
        <v>155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156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0" t="s">
        <v>189</v>
      </c>
      <c r="D30" s="253"/>
      <c r="E30" s="253"/>
      <c r="F30" s="253"/>
      <c r="G30" s="253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190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28"/>
      <c r="B31" s="229"/>
      <c r="C31" s="259" t="s">
        <v>191</v>
      </c>
      <c r="D31" s="232"/>
      <c r="E31" s="233">
        <v>19.218360000000001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161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9" t="s">
        <v>192</v>
      </c>
      <c r="D32" s="232"/>
      <c r="E32" s="233">
        <v>33.213079999999998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161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28"/>
      <c r="B33" s="229"/>
      <c r="C33" s="259" t="s">
        <v>193</v>
      </c>
      <c r="D33" s="232"/>
      <c r="E33" s="233">
        <v>38.757599999999996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161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28"/>
      <c r="B34" s="229"/>
      <c r="C34" s="259" t="s">
        <v>194</v>
      </c>
      <c r="D34" s="232"/>
      <c r="E34" s="233">
        <v>39.196240000000003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161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9" t="s">
        <v>195</v>
      </c>
      <c r="D35" s="232"/>
      <c r="E35" s="233">
        <v>0.86968000000000001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1"/>
      <c r="Z35" s="211"/>
      <c r="AA35" s="211"/>
      <c r="AB35" s="211"/>
      <c r="AC35" s="211"/>
      <c r="AD35" s="211"/>
      <c r="AE35" s="211"/>
      <c r="AF35" s="211"/>
      <c r="AG35" s="211" t="s">
        <v>161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9" t="s">
        <v>196</v>
      </c>
      <c r="D36" s="232"/>
      <c r="E36" s="233">
        <v>2.0884499999999999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161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7">
        <v>10</v>
      </c>
      <c r="B37" s="248" t="s">
        <v>197</v>
      </c>
      <c r="C37" s="257" t="s">
        <v>198</v>
      </c>
      <c r="D37" s="249" t="s">
        <v>159</v>
      </c>
      <c r="E37" s="250">
        <v>16.900580000000001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1.312E-2</v>
      </c>
      <c r="O37" s="230">
        <f>ROUND(E37*N37,2)</f>
        <v>0.22</v>
      </c>
      <c r="P37" s="230">
        <v>0</v>
      </c>
      <c r="Q37" s="230">
        <f>ROUND(E37*P37,2)</f>
        <v>0</v>
      </c>
      <c r="R37" s="230"/>
      <c r="S37" s="230" t="s">
        <v>153</v>
      </c>
      <c r="T37" s="230" t="s">
        <v>154</v>
      </c>
      <c r="U37" s="230">
        <v>0.47</v>
      </c>
      <c r="V37" s="230">
        <f>ROUND(E37*U37,2)</f>
        <v>7.94</v>
      </c>
      <c r="W37" s="230"/>
      <c r="X37" s="230" t="s">
        <v>155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156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1">
        <v>11</v>
      </c>
      <c r="B38" s="242" t="s">
        <v>199</v>
      </c>
      <c r="C38" s="258" t="s">
        <v>200</v>
      </c>
      <c r="D38" s="243" t="s">
        <v>159</v>
      </c>
      <c r="E38" s="244">
        <v>16.900580000000001</v>
      </c>
      <c r="F38" s="245"/>
      <c r="G38" s="246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3.6700000000000001E-3</v>
      </c>
      <c r="O38" s="230">
        <f>ROUND(E38*N38,2)</f>
        <v>0.06</v>
      </c>
      <c r="P38" s="230">
        <v>0</v>
      </c>
      <c r="Q38" s="230">
        <f>ROUND(E38*P38,2)</f>
        <v>0</v>
      </c>
      <c r="R38" s="230"/>
      <c r="S38" s="230" t="s">
        <v>153</v>
      </c>
      <c r="T38" s="230" t="s">
        <v>154</v>
      </c>
      <c r="U38" s="230">
        <v>0.36199999999999999</v>
      </c>
      <c r="V38" s="230">
        <f>ROUND(E38*U38,2)</f>
        <v>6.12</v>
      </c>
      <c r="W38" s="230"/>
      <c r="X38" s="230" t="s">
        <v>155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156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9" t="s">
        <v>201</v>
      </c>
      <c r="D39" s="232"/>
      <c r="E39" s="233">
        <v>11.98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161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9" t="s">
        <v>202</v>
      </c>
      <c r="D40" s="232"/>
      <c r="E40" s="233">
        <v>2.83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161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9" t="s">
        <v>196</v>
      </c>
      <c r="D41" s="232"/>
      <c r="E41" s="233">
        <v>2.09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161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">
      <c r="A42" s="235" t="s">
        <v>148</v>
      </c>
      <c r="B42" s="236" t="s">
        <v>82</v>
      </c>
      <c r="C42" s="256" t="s">
        <v>83</v>
      </c>
      <c r="D42" s="237"/>
      <c r="E42" s="238"/>
      <c r="F42" s="239"/>
      <c r="G42" s="240">
        <f>SUMIF(AG43:AG50,"&lt;&gt;NOR",G43:G50)</f>
        <v>0</v>
      </c>
      <c r="H42" s="234"/>
      <c r="I42" s="234">
        <f>SUM(I43:I50)</f>
        <v>0</v>
      </c>
      <c r="J42" s="234"/>
      <c r="K42" s="234">
        <f>SUM(K43:K50)</f>
        <v>0</v>
      </c>
      <c r="L42" s="234"/>
      <c r="M42" s="234">
        <f>SUM(M43:M50)</f>
        <v>0</v>
      </c>
      <c r="N42" s="234"/>
      <c r="O42" s="234">
        <f>SUM(O43:O50)</f>
        <v>0.30000000000000004</v>
      </c>
      <c r="P42" s="234"/>
      <c r="Q42" s="234">
        <f>SUM(Q43:Q50)</f>
        <v>0</v>
      </c>
      <c r="R42" s="234"/>
      <c r="S42" s="234"/>
      <c r="T42" s="234"/>
      <c r="U42" s="234"/>
      <c r="V42" s="234">
        <f>SUM(V43:V50)</f>
        <v>8.09</v>
      </c>
      <c r="W42" s="234"/>
      <c r="X42" s="234"/>
      <c r="AG42" t="s">
        <v>149</v>
      </c>
    </row>
    <row r="43" spans="1:60" outlineLevel="1" x14ac:dyDescent="0.2">
      <c r="A43" s="241">
        <v>12</v>
      </c>
      <c r="B43" s="242" t="s">
        <v>203</v>
      </c>
      <c r="C43" s="258" t="s">
        <v>204</v>
      </c>
      <c r="D43" s="243" t="s">
        <v>159</v>
      </c>
      <c r="E43" s="244">
        <v>17.399999999999999</v>
      </c>
      <c r="F43" s="245"/>
      <c r="G43" s="246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2.1000000000000001E-4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153</v>
      </c>
      <c r="T43" s="230" t="s">
        <v>154</v>
      </c>
      <c r="U43" s="230">
        <v>0.09</v>
      </c>
      <c r="V43" s="230">
        <f>ROUND(E43*U43,2)</f>
        <v>1.57</v>
      </c>
      <c r="W43" s="230"/>
      <c r="X43" s="230" t="s">
        <v>155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9" t="s">
        <v>205</v>
      </c>
      <c r="D44" s="232"/>
      <c r="E44" s="233">
        <v>17.399999999999999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161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1">
        <v>13</v>
      </c>
      <c r="B45" s="242" t="s">
        <v>206</v>
      </c>
      <c r="C45" s="258" t="s">
        <v>207</v>
      </c>
      <c r="D45" s="243" t="s">
        <v>159</v>
      </c>
      <c r="E45" s="244">
        <v>1.337</v>
      </c>
      <c r="F45" s="245"/>
      <c r="G45" s="246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0.1231</v>
      </c>
      <c r="O45" s="230">
        <f>ROUND(E45*N45,2)</f>
        <v>0.16</v>
      </c>
      <c r="P45" s="230">
        <v>0</v>
      </c>
      <c r="Q45" s="230">
        <f>ROUND(E45*P45,2)</f>
        <v>0</v>
      </c>
      <c r="R45" s="230"/>
      <c r="S45" s="230" t="s">
        <v>153</v>
      </c>
      <c r="T45" s="230" t="s">
        <v>154</v>
      </c>
      <c r="U45" s="230">
        <v>0.45</v>
      </c>
      <c r="V45" s="230">
        <f>ROUND(E45*U45,2)</f>
        <v>0.6</v>
      </c>
      <c r="W45" s="230"/>
      <c r="X45" s="230" t="s">
        <v>155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156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9" t="s">
        <v>208</v>
      </c>
      <c r="D46" s="232"/>
      <c r="E46" s="233">
        <v>1.337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161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1">
        <v>14</v>
      </c>
      <c r="B47" s="242" t="s">
        <v>209</v>
      </c>
      <c r="C47" s="258" t="s">
        <v>210</v>
      </c>
      <c r="D47" s="243" t="s">
        <v>159</v>
      </c>
      <c r="E47" s="244">
        <v>17.399999999999999</v>
      </c>
      <c r="F47" s="245"/>
      <c r="G47" s="246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153</v>
      </c>
      <c r="T47" s="230" t="s">
        <v>154</v>
      </c>
      <c r="U47" s="230">
        <v>0.34</v>
      </c>
      <c r="V47" s="230">
        <f>ROUND(E47*U47,2)</f>
        <v>5.92</v>
      </c>
      <c r="W47" s="230"/>
      <c r="X47" s="230" t="s">
        <v>155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156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9" t="s">
        <v>205</v>
      </c>
      <c r="D48" s="232"/>
      <c r="E48" s="233">
        <v>17.399999999999999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161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41">
        <v>15</v>
      </c>
      <c r="B49" s="242" t="s">
        <v>211</v>
      </c>
      <c r="C49" s="258" t="s">
        <v>212</v>
      </c>
      <c r="D49" s="243" t="s">
        <v>213</v>
      </c>
      <c r="E49" s="244">
        <v>139.19999999999999</v>
      </c>
      <c r="F49" s="245"/>
      <c r="G49" s="246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1E-3</v>
      </c>
      <c r="O49" s="230">
        <f>ROUND(E49*N49,2)</f>
        <v>0.14000000000000001</v>
      </c>
      <c r="P49" s="230">
        <v>0</v>
      </c>
      <c r="Q49" s="230">
        <f>ROUND(E49*P49,2)</f>
        <v>0</v>
      </c>
      <c r="R49" s="230"/>
      <c r="S49" s="230" t="s">
        <v>153</v>
      </c>
      <c r="T49" s="230" t="s">
        <v>154</v>
      </c>
      <c r="U49" s="230">
        <v>0</v>
      </c>
      <c r="V49" s="230">
        <f>ROUND(E49*U49,2)</f>
        <v>0</v>
      </c>
      <c r="W49" s="230"/>
      <c r="X49" s="230" t="s">
        <v>214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215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9" t="s">
        <v>216</v>
      </c>
      <c r="D50" s="232"/>
      <c r="E50" s="233">
        <v>139.19999999999999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161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148</v>
      </c>
      <c r="B51" s="236" t="s">
        <v>84</v>
      </c>
      <c r="C51" s="256" t="s">
        <v>85</v>
      </c>
      <c r="D51" s="237"/>
      <c r="E51" s="238"/>
      <c r="F51" s="239"/>
      <c r="G51" s="240">
        <f>SUMIF(AG52:AG54,"&lt;&gt;NOR",G52:G54)</f>
        <v>0</v>
      </c>
      <c r="H51" s="234"/>
      <c r="I51" s="234">
        <f>SUM(I52:I54)</f>
        <v>0</v>
      </c>
      <c r="J51" s="234"/>
      <c r="K51" s="234">
        <f>SUM(K52:K54)</f>
        <v>0</v>
      </c>
      <c r="L51" s="234"/>
      <c r="M51" s="234">
        <f>SUM(M52:M54)</f>
        <v>0</v>
      </c>
      <c r="N51" s="234"/>
      <c r="O51" s="234">
        <f>SUM(O52:O54)</f>
        <v>0.1</v>
      </c>
      <c r="P51" s="234"/>
      <c r="Q51" s="234">
        <f>SUM(Q52:Q54)</f>
        <v>0</v>
      </c>
      <c r="R51" s="234"/>
      <c r="S51" s="234"/>
      <c r="T51" s="234"/>
      <c r="U51" s="234"/>
      <c r="V51" s="234">
        <f>SUM(V52:V54)</f>
        <v>4.3599999999999994</v>
      </c>
      <c r="W51" s="234"/>
      <c r="X51" s="234"/>
      <c r="AG51" t="s">
        <v>149</v>
      </c>
    </row>
    <row r="52" spans="1:60" ht="22.5" outlineLevel="1" x14ac:dyDescent="0.2">
      <c r="A52" s="247">
        <v>16</v>
      </c>
      <c r="B52" s="248" t="s">
        <v>217</v>
      </c>
      <c r="C52" s="257" t="s">
        <v>218</v>
      </c>
      <c r="D52" s="249" t="s">
        <v>152</v>
      </c>
      <c r="E52" s="250">
        <v>1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6.4009999999999997E-2</v>
      </c>
      <c r="O52" s="230">
        <f>ROUND(E52*N52,2)</f>
        <v>0.06</v>
      </c>
      <c r="P52" s="230">
        <v>0</v>
      </c>
      <c r="Q52" s="230">
        <f>ROUND(E52*P52,2)</f>
        <v>0</v>
      </c>
      <c r="R52" s="230"/>
      <c r="S52" s="230" t="s">
        <v>153</v>
      </c>
      <c r="T52" s="230" t="s">
        <v>154</v>
      </c>
      <c r="U52" s="230">
        <v>2.097</v>
      </c>
      <c r="V52" s="230">
        <f>ROUND(E52*U52,2)</f>
        <v>2.1</v>
      </c>
      <c r="W52" s="230"/>
      <c r="X52" s="230" t="s">
        <v>155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156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1">
        <v>17</v>
      </c>
      <c r="B53" s="242" t="s">
        <v>219</v>
      </c>
      <c r="C53" s="258" t="s">
        <v>220</v>
      </c>
      <c r="D53" s="243" t="s">
        <v>167</v>
      </c>
      <c r="E53" s="244">
        <v>5.25</v>
      </c>
      <c r="F53" s="245"/>
      <c r="G53" s="246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7.4599999999999996E-3</v>
      </c>
      <c r="O53" s="230">
        <f>ROUND(E53*N53,2)</f>
        <v>0.04</v>
      </c>
      <c r="P53" s="230">
        <v>0</v>
      </c>
      <c r="Q53" s="230">
        <f>ROUND(E53*P53,2)</f>
        <v>0</v>
      </c>
      <c r="R53" s="230"/>
      <c r="S53" s="230" t="s">
        <v>153</v>
      </c>
      <c r="T53" s="230" t="s">
        <v>154</v>
      </c>
      <c r="U53" s="230">
        <v>0.43</v>
      </c>
      <c r="V53" s="230">
        <f>ROUND(E53*U53,2)</f>
        <v>2.2599999999999998</v>
      </c>
      <c r="W53" s="230"/>
      <c r="X53" s="230" t="s">
        <v>155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156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59" t="s">
        <v>221</v>
      </c>
      <c r="D54" s="232"/>
      <c r="E54" s="233">
        <v>5.25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1"/>
      <c r="Z54" s="211"/>
      <c r="AA54" s="211"/>
      <c r="AB54" s="211"/>
      <c r="AC54" s="211"/>
      <c r="AD54" s="211"/>
      <c r="AE54" s="211"/>
      <c r="AF54" s="211"/>
      <c r="AG54" s="211" t="s">
        <v>161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5.5" x14ac:dyDescent="0.2">
      <c r="A55" s="235" t="s">
        <v>148</v>
      </c>
      <c r="B55" s="236" t="s">
        <v>86</v>
      </c>
      <c r="C55" s="256" t="s">
        <v>87</v>
      </c>
      <c r="D55" s="237"/>
      <c r="E55" s="238"/>
      <c r="F55" s="239"/>
      <c r="G55" s="240">
        <f>SUMIF(AG56:AG61,"&lt;&gt;NOR",G56:G61)</f>
        <v>0</v>
      </c>
      <c r="H55" s="234"/>
      <c r="I55" s="234">
        <f>SUM(I56:I61)</f>
        <v>0</v>
      </c>
      <c r="J55" s="234"/>
      <c r="K55" s="234">
        <f>SUM(K56:K61)</f>
        <v>0</v>
      </c>
      <c r="L55" s="234"/>
      <c r="M55" s="234">
        <f>SUM(M56:M61)</f>
        <v>0</v>
      </c>
      <c r="N55" s="234"/>
      <c r="O55" s="234">
        <f>SUM(O56:O61)</f>
        <v>0</v>
      </c>
      <c r="P55" s="234"/>
      <c r="Q55" s="234">
        <f>SUM(Q56:Q61)</f>
        <v>0</v>
      </c>
      <c r="R55" s="234"/>
      <c r="S55" s="234"/>
      <c r="T55" s="234"/>
      <c r="U55" s="234"/>
      <c r="V55" s="234">
        <f>SUM(V56:V61)</f>
        <v>0</v>
      </c>
      <c r="W55" s="234"/>
      <c r="X55" s="234"/>
      <c r="AG55" t="s">
        <v>149</v>
      </c>
    </row>
    <row r="56" spans="1:60" outlineLevel="1" x14ac:dyDescent="0.2">
      <c r="A56" s="241">
        <v>18</v>
      </c>
      <c r="B56" s="242" t="s">
        <v>222</v>
      </c>
      <c r="C56" s="258" t="s">
        <v>223</v>
      </c>
      <c r="D56" s="243" t="s">
        <v>159</v>
      </c>
      <c r="E56" s="244">
        <v>53.4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153</v>
      </c>
      <c r="T56" s="230" t="s">
        <v>154</v>
      </c>
      <c r="U56" s="230">
        <v>0</v>
      </c>
      <c r="V56" s="230">
        <f>ROUND(E56*U56,2)</f>
        <v>0</v>
      </c>
      <c r="W56" s="230"/>
      <c r="X56" s="230" t="s">
        <v>155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224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9" t="s">
        <v>205</v>
      </c>
      <c r="D57" s="232"/>
      <c r="E57" s="233">
        <v>17.399999999999999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161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59" t="s">
        <v>225</v>
      </c>
      <c r="D58" s="232"/>
      <c r="E58" s="233">
        <v>36</v>
      </c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11"/>
      <c r="Z58" s="211"/>
      <c r="AA58" s="211"/>
      <c r="AB58" s="211"/>
      <c r="AC58" s="211"/>
      <c r="AD58" s="211"/>
      <c r="AE58" s="211"/>
      <c r="AF58" s="211"/>
      <c r="AG58" s="211" t="s">
        <v>161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7">
        <v>19</v>
      </c>
      <c r="B59" s="248" t="s">
        <v>226</v>
      </c>
      <c r="C59" s="257" t="s">
        <v>227</v>
      </c>
      <c r="D59" s="249" t="s">
        <v>228</v>
      </c>
      <c r="E59" s="250">
        <v>1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153</v>
      </c>
      <c r="T59" s="230" t="s">
        <v>154</v>
      </c>
      <c r="U59" s="230">
        <v>0</v>
      </c>
      <c r="V59" s="230">
        <f>ROUND(E59*U59,2)</f>
        <v>0</v>
      </c>
      <c r="W59" s="230"/>
      <c r="X59" s="230" t="s">
        <v>155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7">
        <v>20</v>
      </c>
      <c r="B60" s="248" t="s">
        <v>229</v>
      </c>
      <c r="C60" s="257" t="s">
        <v>230</v>
      </c>
      <c r="D60" s="249" t="s">
        <v>228</v>
      </c>
      <c r="E60" s="250">
        <v>1</v>
      </c>
      <c r="F60" s="251"/>
      <c r="G60" s="252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153</v>
      </c>
      <c r="T60" s="230" t="s">
        <v>154</v>
      </c>
      <c r="U60" s="230">
        <v>0</v>
      </c>
      <c r="V60" s="230">
        <f>ROUND(E60*U60,2)</f>
        <v>0</v>
      </c>
      <c r="W60" s="230"/>
      <c r="X60" s="230" t="s">
        <v>155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156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7">
        <v>21</v>
      </c>
      <c r="B61" s="248" t="s">
        <v>231</v>
      </c>
      <c r="C61" s="257" t="s">
        <v>232</v>
      </c>
      <c r="D61" s="249" t="s">
        <v>228</v>
      </c>
      <c r="E61" s="250">
        <v>1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153</v>
      </c>
      <c r="T61" s="230" t="s">
        <v>154</v>
      </c>
      <c r="U61" s="230">
        <v>0</v>
      </c>
      <c r="V61" s="230">
        <f>ROUND(E61*U61,2)</f>
        <v>0</v>
      </c>
      <c r="W61" s="230"/>
      <c r="X61" s="230" t="s">
        <v>155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35" t="s">
        <v>148</v>
      </c>
      <c r="B62" s="236" t="s">
        <v>88</v>
      </c>
      <c r="C62" s="256" t="s">
        <v>89</v>
      </c>
      <c r="D62" s="237"/>
      <c r="E62" s="238"/>
      <c r="F62" s="239"/>
      <c r="G62" s="240">
        <f>SUMIF(AG63:AG91,"&lt;&gt;NOR",G63:G91)</f>
        <v>0</v>
      </c>
      <c r="H62" s="234"/>
      <c r="I62" s="234">
        <f>SUM(I63:I91)</f>
        <v>0</v>
      </c>
      <c r="J62" s="234"/>
      <c r="K62" s="234">
        <f>SUM(K63:K91)</f>
        <v>0</v>
      </c>
      <c r="L62" s="234"/>
      <c r="M62" s="234">
        <f>SUM(M63:M91)</f>
        <v>0</v>
      </c>
      <c r="N62" s="234"/>
      <c r="O62" s="234">
        <f>SUM(O63:O91)</f>
        <v>0.01</v>
      </c>
      <c r="P62" s="234"/>
      <c r="Q62" s="234">
        <f>SUM(Q63:Q91)</f>
        <v>3.9399999999999995</v>
      </c>
      <c r="R62" s="234"/>
      <c r="S62" s="234"/>
      <c r="T62" s="234"/>
      <c r="U62" s="234"/>
      <c r="V62" s="234">
        <f>SUM(V63:V91)</f>
        <v>882.83000000000015</v>
      </c>
      <c r="W62" s="234"/>
      <c r="X62" s="234"/>
      <c r="AG62" t="s">
        <v>149</v>
      </c>
    </row>
    <row r="63" spans="1:60" outlineLevel="1" x14ac:dyDescent="0.2">
      <c r="A63" s="241">
        <v>22</v>
      </c>
      <c r="B63" s="242" t="s">
        <v>233</v>
      </c>
      <c r="C63" s="258" t="s">
        <v>234</v>
      </c>
      <c r="D63" s="243" t="s">
        <v>159</v>
      </c>
      <c r="E63" s="244">
        <v>17.399999999999999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1.26E-2</v>
      </c>
      <c r="Q63" s="230">
        <f>ROUND(E63*P63,2)</f>
        <v>0.22</v>
      </c>
      <c r="R63" s="230"/>
      <c r="S63" s="230" t="s">
        <v>153</v>
      </c>
      <c r="T63" s="230" t="s">
        <v>154</v>
      </c>
      <c r="U63" s="230">
        <v>0.33</v>
      </c>
      <c r="V63" s="230">
        <f>ROUND(E63*U63,2)</f>
        <v>5.74</v>
      </c>
      <c r="W63" s="230"/>
      <c r="X63" s="230" t="s">
        <v>155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156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9" t="s">
        <v>205</v>
      </c>
      <c r="D64" s="232"/>
      <c r="E64" s="233">
        <v>17.399999999999999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161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7">
        <v>23</v>
      </c>
      <c r="B65" s="248" t="s">
        <v>235</v>
      </c>
      <c r="C65" s="257" t="s">
        <v>236</v>
      </c>
      <c r="D65" s="249" t="s">
        <v>152</v>
      </c>
      <c r="E65" s="250">
        <v>8</v>
      </c>
      <c r="F65" s="251"/>
      <c r="G65" s="252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153</v>
      </c>
      <c r="T65" s="230" t="s">
        <v>154</v>
      </c>
      <c r="U65" s="230">
        <v>0.05</v>
      </c>
      <c r="V65" s="230">
        <f>ROUND(E65*U65,2)</f>
        <v>0.4</v>
      </c>
      <c r="W65" s="230"/>
      <c r="X65" s="230" t="s">
        <v>155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156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1">
        <v>24</v>
      </c>
      <c r="B66" s="242" t="s">
        <v>237</v>
      </c>
      <c r="C66" s="258" t="s">
        <v>238</v>
      </c>
      <c r="D66" s="243" t="s">
        <v>159</v>
      </c>
      <c r="E66" s="244">
        <v>10.835000000000001</v>
      </c>
      <c r="F66" s="245"/>
      <c r="G66" s="246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1.17E-3</v>
      </c>
      <c r="O66" s="230">
        <f>ROUND(E66*N66,2)</f>
        <v>0.01</v>
      </c>
      <c r="P66" s="230">
        <v>7.5999999999999998E-2</v>
      </c>
      <c r="Q66" s="230">
        <f>ROUND(E66*P66,2)</f>
        <v>0.82</v>
      </c>
      <c r="R66" s="230"/>
      <c r="S66" s="230" t="s">
        <v>153</v>
      </c>
      <c r="T66" s="230" t="s">
        <v>154</v>
      </c>
      <c r="U66" s="230">
        <v>0.93899999999999995</v>
      </c>
      <c r="V66" s="230">
        <f>ROUND(E66*U66,2)</f>
        <v>10.17</v>
      </c>
      <c r="W66" s="230"/>
      <c r="X66" s="230" t="s">
        <v>155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9" t="s">
        <v>239</v>
      </c>
      <c r="D67" s="232"/>
      <c r="E67" s="233">
        <v>10.84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1"/>
      <c r="Z67" s="211"/>
      <c r="AA67" s="211"/>
      <c r="AB67" s="211"/>
      <c r="AC67" s="211"/>
      <c r="AD67" s="211"/>
      <c r="AE67" s="211"/>
      <c r="AF67" s="211"/>
      <c r="AG67" s="211" t="s">
        <v>161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1">
        <v>25</v>
      </c>
      <c r="B68" s="242" t="s">
        <v>240</v>
      </c>
      <c r="C68" s="258" t="s">
        <v>241</v>
      </c>
      <c r="D68" s="243" t="s">
        <v>159</v>
      </c>
      <c r="E68" s="244">
        <v>2.5697999999999999</v>
      </c>
      <c r="F68" s="245"/>
      <c r="G68" s="246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5.4000000000000001E-4</v>
      </c>
      <c r="O68" s="230">
        <f>ROUND(E68*N68,2)</f>
        <v>0</v>
      </c>
      <c r="P68" s="230">
        <v>0.18</v>
      </c>
      <c r="Q68" s="230">
        <f>ROUND(E68*P68,2)</f>
        <v>0.46</v>
      </c>
      <c r="R68" s="230"/>
      <c r="S68" s="230" t="s">
        <v>153</v>
      </c>
      <c r="T68" s="230" t="s">
        <v>154</v>
      </c>
      <c r="U68" s="230">
        <v>0.309</v>
      </c>
      <c r="V68" s="230">
        <f>ROUND(E68*U68,2)</f>
        <v>0.79</v>
      </c>
      <c r="W68" s="230"/>
      <c r="X68" s="230" t="s">
        <v>155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156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59" t="s">
        <v>242</v>
      </c>
      <c r="D69" s="232"/>
      <c r="E69" s="233">
        <v>2.5697999999999999</v>
      </c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11"/>
      <c r="Z69" s="211"/>
      <c r="AA69" s="211"/>
      <c r="AB69" s="211"/>
      <c r="AC69" s="211"/>
      <c r="AD69" s="211"/>
      <c r="AE69" s="211"/>
      <c r="AF69" s="211"/>
      <c r="AG69" s="211" t="s">
        <v>161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7">
        <v>26</v>
      </c>
      <c r="B70" s="248" t="s">
        <v>243</v>
      </c>
      <c r="C70" s="257" t="s">
        <v>244</v>
      </c>
      <c r="D70" s="249" t="s">
        <v>159</v>
      </c>
      <c r="E70" s="250">
        <v>53.4</v>
      </c>
      <c r="F70" s="251"/>
      <c r="G70" s="252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4.0000000000000001E-3</v>
      </c>
      <c r="Q70" s="230">
        <f>ROUND(E70*P70,2)</f>
        <v>0.21</v>
      </c>
      <c r="R70" s="230"/>
      <c r="S70" s="230" t="s">
        <v>153</v>
      </c>
      <c r="T70" s="230" t="s">
        <v>154</v>
      </c>
      <c r="U70" s="230">
        <v>0.03</v>
      </c>
      <c r="V70" s="230">
        <f>ROUND(E70*U70,2)</f>
        <v>1.6</v>
      </c>
      <c r="W70" s="230"/>
      <c r="X70" s="230" t="s">
        <v>155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156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7">
        <v>27</v>
      </c>
      <c r="B71" s="248" t="s">
        <v>245</v>
      </c>
      <c r="C71" s="257" t="s">
        <v>246</v>
      </c>
      <c r="D71" s="249" t="s">
        <v>159</v>
      </c>
      <c r="E71" s="250">
        <v>133.34341000000001</v>
      </c>
      <c r="F71" s="251"/>
      <c r="G71" s="252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0.01</v>
      </c>
      <c r="Q71" s="230">
        <f>ROUND(E71*P71,2)</f>
        <v>1.33</v>
      </c>
      <c r="R71" s="230"/>
      <c r="S71" s="230" t="s">
        <v>187</v>
      </c>
      <c r="T71" s="230" t="s">
        <v>188</v>
      </c>
      <c r="U71" s="230">
        <v>0.08</v>
      </c>
      <c r="V71" s="230">
        <f>ROUND(E71*U71,2)</f>
        <v>10.67</v>
      </c>
      <c r="W71" s="230"/>
      <c r="X71" s="230" t="s">
        <v>155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156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7">
        <v>28</v>
      </c>
      <c r="B72" s="248" t="s">
        <v>247</v>
      </c>
      <c r="C72" s="257" t="s">
        <v>248</v>
      </c>
      <c r="D72" s="249" t="s">
        <v>159</v>
      </c>
      <c r="E72" s="250">
        <v>2.5272999999999999</v>
      </c>
      <c r="F72" s="251"/>
      <c r="G72" s="252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4.5999999999999999E-2</v>
      </c>
      <c r="Q72" s="230">
        <f>ROUND(E72*P72,2)</f>
        <v>0.12</v>
      </c>
      <c r="R72" s="230"/>
      <c r="S72" s="230" t="s">
        <v>153</v>
      </c>
      <c r="T72" s="230" t="s">
        <v>154</v>
      </c>
      <c r="U72" s="230">
        <v>0.26</v>
      </c>
      <c r="V72" s="230">
        <f>ROUND(E72*U72,2)</f>
        <v>0.66</v>
      </c>
      <c r="W72" s="230"/>
      <c r="X72" s="230" t="s">
        <v>155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224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7">
        <v>29</v>
      </c>
      <c r="B73" s="248" t="s">
        <v>249</v>
      </c>
      <c r="C73" s="257" t="s">
        <v>250</v>
      </c>
      <c r="D73" s="249" t="s">
        <v>159</v>
      </c>
      <c r="E73" s="250">
        <v>2.5272999999999999</v>
      </c>
      <c r="F73" s="251"/>
      <c r="G73" s="252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1.4E-2</v>
      </c>
      <c r="Q73" s="230">
        <f>ROUND(E73*P73,2)</f>
        <v>0.04</v>
      </c>
      <c r="R73" s="230"/>
      <c r="S73" s="230" t="s">
        <v>153</v>
      </c>
      <c r="T73" s="230" t="s">
        <v>154</v>
      </c>
      <c r="U73" s="230">
        <v>0.22</v>
      </c>
      <c r="V73" s="230">
        <f>ROUND(E73*U73,2)</f>
        <v>0.56000000000000005</v>
      </c>
      <c r="W73" s="230"/>
      <c r="X73" s="230" t="s">
        <v>155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156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1">
        <v>30</v>
      </c>
      <c r="B74" s="242" t="s">
        <v>251</v>
      </c>
      <c r="C74" s="258" t="s">
        <v>252</v>
      </c>
      <c r="D74" s="243" t="s">
        <v>159</v>
      </c>
      <c r="E74" s="244">
        <v>4.3049999999999997</v>
      </c>
      <c r="F74" s="245"/>
      <c r="G74" s="246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153</v>
      </c>
      <c r="T74" s="230" t="s">
        <v>154</v>
      </c>
      <c r="U74" s="230">
        <v>1.92</v>
      </c>
      <c r="V74" s="230">
        <f>ROUND(E74*U74,2)</f>
        <v>8.27</v>
      </c>
      <c r="W74" s="230"/>
      <c r="X74" s="230" t="s">
        <v>155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224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59" t="s">
        <v>253</v>
      </c>
      <c r="D75" s="232"/>
      <c r="E75" s="233">
        <v>1.52</v>
      </c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11"/>
      <c r="Z75" s="211"/>
      <c r="AA75" s="211"/>
      <c r="AB75" s="211"/>
      <c r="AC75" s="211"/>
      <c r="AD75" s="211"/>
      <c r="AE75" s="211"/>
      <c r="AF75" s="211"/>
      <c r="AG75" s="211" t="s">
        <v>161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9" t="s">
        <v>254</v>
      </c>
      <c r="D76" s="232"/>
      <c r="E76" s="233">
        <v>2.79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161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1">
        <v>31</v>
      </c>
      <c r="B77" s="242" t="s">
        <v>255</v>
      </c>
      <c r="C77" s="258" t="s">
        <v>256</v>
      </c>
      <c r="D77" s="243" t="s">
        <v>159</v>
      </c>
      <c r="E77" s="244">
        <v>1.9663999999999999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0.02</v>
      </c>
      <c r="Q77" s="230">
        <f>ROUND(E77*P77,2)</f>
        <v>0.04</v>
      </c>
      <c r="R77" s="230"/>
      <c r="S77" s="230" t="s">
        <v>187</v>
      </c>
      <c r="T77" s="230" t="s">
        <v>188</v>
      </c>
      <c r="U77" s="230">
        <v>0.15</v>
      </c>
      <c r="V77" s="230">
        <f>ROUND(E77*U77,2)</f>
        <v>0.28999999999999998</v>
      </c>
      <c r="W77" s="230"/>
      <c r="X77" s="230" t="s">
        <v>155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156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9" t="s">
        <v>257</v>
      </c>
      <c r="D78" s="232"/>
      <c r="E78" s="233">
        <v>1.9663999999999999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161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7">
        <v>32</v>
      </c>
      <c r="B79" s="248" t="s">
        <v>258</v>
      </c>
      <c r="C79" s="257" t="s">
        <v>259</v>
      </c>
      <c r="D79" s="249" t="s">
        <v>152</v>
      </c>
      <c r="E79" s="250">
        <v>1</v>
      </c>
      <c r="F79" s="251"/>
      <c r="G79" s="252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1.933E-2</v>
      </c>
      <c r="Q79" s="230">
        <f>ROUND(E79*P79,2)</f>
        <v>0.02</v>
      </c>
      <c r="R79" s="230"/>
      <c r="S79" s="230" t="s">
        <v>153</v>
      </c>
      <c r="T79" s="230" t="s">
        <v>154</v>
      </c>
      <c r="U79" s="230">
        <v>300.86599999999999</v>
      </c>
      <c r="V79" s="230">
        <f>ROUND(E79*U79,2)</f>
        <v>300.87</v>
      </c>
      <c r="W79" s="230"/>
      <c r="X79" s="230" t="s">
        <v>155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156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7">
        <v>33</v>
      </c>
      <c r="B80" s="248" t="s">
        <v>260</v>
      </c>
      <c r="C80" s="257" t="s">
        <v>261</v>
      </c>
      <c r="D80" s="249" t="s">
        <v>152</v>
      </c>
      <c r="E80" s="250">
        <v>1</v>
      </c>
      <c r="F80" s="251"/>
      <c r="G80" s="252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3.1870000000000002E-2</v>
      </c>
      <c r="Q80" s="230">
        <f>ROUND(E80*P80,2)</f>
        <v>0.03</v>
      </c>
      <c r="R80" s="230"/>
      <c r="S80" s="230" t="s">
        <v>153</v>
      </c>
      <c r="T80" s="230" t="s">
        <v>154</v>
      </c>
      <c r="U80" s="230">
        <v>266.68799999999999</v>
      </c>
      <c r="V80" s="230">
        <f>ROUND(E80*U80,2)</f>
        <v>266.69</v>
      </c>
      <c r="W80" s="230"/>
      <c r="X80" s="230" t="s">
        <v>155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156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7">
        <v>34</v>
      </c>
      <c r="B81" s="248" t="s">
        <v>262</v>
      </c>
      <c r="C81" s="257" t="s">
        <v>263</v>
      </c>
      <c r="D81" s="249" t="s">
        <v>152</v>
      </c>
      <c r="E81" s="250">
        <v>1</v>
      </c>
      <c r="F81" s="251"/>
      <c r="G81" s="252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9.5E-4</v>
      </c>
      <c r="O81" s="230">
        <f>ROUND(E81*N81,2)</f>
        <v>0</v>
      </c>
      <c r="P81" s="230">
        <v>0.38046000000000002</v>
      </c>
      <c r="Q81" s="230">
        <f>ROUND(E81*P81,2)</f>
        <v>0.38</v>
      </c>
      <c r="R81" s="230"/>
      <c r="S81" s="230" t="s">
        <v>153</v>
      </c>
      <c r="T81" s="230" t="s">
        <v>154</v>
      </c>
      <c r="U81" s="230">
        <v>269.4144</v>
      </c>
      <c r="V81" s="230">
        <f>ROUND(E81*U81,2)</f>
        <v>269.41000000000003</v>
      </c>
      <c r="W81" s="230"/>
      <c r="X81" s="230" t="s">
        <v>155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156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7">
        <v>35</v>
      </c>
      <c r="B82" s="248" t="s">
        <v>264</v>
      </c>
      <c r="C82" s="257" t="s">
        <v>265</v>
      </c>
      <c r="D82" s="249" t="s">
        <v>228</v>
      </c>
      <c r="E82" s="250">
        <v>1</v>
      </c>
      <c r="F82" s="251"/>
      <c r="G82" s="252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6.7000000000000004E-2</v>
      </c>
      <c r="Q82" s="230">
        <f>ROUND(E82*P82,2)</f>
        <v>7.0000000000000007E-2</v>
      </c>
      <c r="R82" s="230"/>
      <c r="S82" s="230" t="s">
        <v>153</v>
      </c>
      <c r="T82" s="230" t="s">
        <v>154</v>
      </c>
      <c r="U82" s="230">
        <v>0.31</v>
      </c>
      <c r="V82" s="230">
        <f>ROUND(E82*U82,2)</f>
        <v>0.31</v>
      </c>
      <c r="W82" s="230"/>
      <c r="X82" s="230" t="s">
        <v>155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156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7">
        <v>36</v>
      </c>
      <c r="B83" s="248" t="s">
        <v>266</v>
      </c>
      <c r="C83" s="257" t="s">
        <v>267</v>
      </c>
      <c r="D83" s="249" t="s">
        <v>228</v>
      </c>
      <c r="E83" s="250">
        <v>1</v>
      </c>
      <c r="F83" s="251"/>
      <c r="G83" s="252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1.56E-3</v>
      </c>
      <c r="Q83" s="230">
        <f>ROUND(E83*P83,2)</f>
        <v>0</v>
      </c>
      <c r="R83" s="230"/>
      <c r="S83" s="230" t="s">
        <v>153</v>
      </c>
      <c r="T83" s="230" t="s">
        <v>154</v>
      </c>
      <c r="U83" s="230">
        <v>0.217</v>
      </c>
      <c r="V83" s="230">
        <f>ROUND(E83*U83,2)</f>
        <v>0.22</v>
      </c>
      <c r="W83" s="230"/>
      <c r="X83" s="230" t="s">
        <v>155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156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7">
        <v>37</v>
      </c>
      <c r="B84" s="248" t="s">
        <v>268</v>
      </c>
      <c r="C84" s="257" t="s">
        <v>269</v>
      </c>
      <c r="D84" s="249" t="s">
        <v>152</v>
      </c>
      <c r="E84" s="250">
        <v>7</v>
      </c>
      <c r="F84" s="251"/>
      <c r="G84" s="252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15</v>
      </c>
      <c r="M84" s="230">
        <f>G84*(1+L84/100)</f>
        <v>0</v>
      </c>
      <c r="N84" s="230">
        <v>0</v>
      </c>
      <c r="O84" s="230">
        <f>ROUND(E84*N84,2)</f>
        <v>0</v>
      </c>
      <c r="P84" s="230">
        <v>1.8E-3</v>
      </c>
      <c r="Q84" s="230">
        <f>ROUND(E84*P84,2)</f>
        <v>0.01</v>
      </c>
      <c r="R84" s="230"/>
      <c r="S84" s="230" t="s">
        <v>153</v>
      </c>
      <c r="T84" s="230" t="s">
        <v>154</v>
      </c>
      <c r="U84" s="230">
        <v>0.11</v>
      </c>
      <c r="V84" s="230">
        <f>ROUND(E84*U84,2)</f>
        <v>0.77</v>
      </c>
      <c r="W84" s="230"/>
      <c r="X84" s="230" t="s">
        <v>155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156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47">
        <v>38</v>
      </c>
      <c r="B85" s="248" t="s">
        <v>270</v>
      </c>
      <c r="C85" s="257" t="s">
        <v>271</v>
      </c>
      <c r="D85" s="249" t="s">
        <v>152</v>
      </c>
      <c r="E85" s="250">
        <v>1</v>
      </c>
      <c r="F85" s="251"/>
      <c r="G85" s="252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15</v>
      </c>
      <c r="M85" s="230">
        <f>G85*(1+L85/100)</f>
        <v>0</v>
      </c>
      <c r="N85" s="230">
        <v>0</v>
      </c>
      <c r="O85" s="230">
        <f>ROUND(E85*N85,2)</f>
        <v>0</v>
      </c>
      <c r="P85" s="230">
        <v>0.17399999999999999</v>
      </c>
      <c r="Q85" s="230">
        <f>ROUND(E85*P85,2)</f>
        <v>0.17</v>
      </c>
      <c r="R85" s="230"/>
      <c r="S85" s="230" t="s">
        <v>153</v>
      </c>
      <c r="T85" s="230" t="s">
        <v>154</v>
      </c>
      <c r="U85" s="230">
        <v>0.95</v>
      </c>
      <c r="V85" s="230">
        <f>ROUND(E85*U85,2)</f>
        <v>0.95</v>
      </c>
      <c r="W85" s="230"/>
      <c r="X85" s="230" t="s">
        <v>155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156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1">
        <v>39</v>
      </c>
      <c r="B86" s="242" t="s">
        <v>272</v>
      </c>
      <c r="C86" s="258" t="s">
        <v>273</v>
      </c>
      <c r="D86" s="243" t="s">
        <v>159</v>
      </c>
      <c r="E86" s="244">
        <v>17.5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1E-3</v>
      </c>
      <c r="Q86" s="230">
        <f>ROUND(E86*P86,2)</f>
        <v>0.02</v>
      </c>
      <c r="R86" s="230"/>
      <c r="S86" s="230" t="s">
        <v>153</v>
      </c>
      <c r="T86" s="230" t="s">
        <v>154</v>
      </c>
      <c r="U86" s="230">
        <v>0.255</v>
      </c>
      <c r="V86" s="230">
        <f>ROUND(E86*U86,2)</f>
        <v>4.46</v>
      </c>
      <c r="W86" s="230"/>
      <c r="X86" s="230" t="s">
        <v>155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156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59" t="s">
        <v>274</v>
      </c>
      <c r="D87" s="232"/>
      <c r="E87" s="233">
        <v>17.5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1"/>
      <c r="Z87" s="211"/>
      <c r="AA87" s="211"/>
      <c r="AB87" s="211"/>
      <c r="AC87" s="211"/>
      <c r="AD87" s="211"/>
      <c r="AE87" s="211"/>
      <c r="AF87" s="211"/>
      <c r="AG87" s="211" t="s">
        <v>161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47">
        <v>40</v>
      </c>
      <c r="B88" s="248" t="s">
        <v>275</v>
      </c>
      <c r="C88" s="257" t="s">
        <v>276</v>
      </c>
      <c r="D88" s="249" t="s">
        <v>228</v>
      </c>
      <c r="E88" s="250">
        <v>1</v>
      </c>
      <c r="F88" s="251"/>
      <c r="G88" s="252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153</v>
      </c>
      <c r="T88" s="230" t="s">
        <v>154</v>
      </c>
      <c r="U88" s="230">
        <v>0</v>
      </c>
      <c r="V88" s="230">
        <f>ROUND(E88*U88,2)</f>
        <v>0</v>
      </c>
      <c r="W88" s="230"/>
      <c r="X88" s="230" t="s">
        <v>155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224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47">
        <v>41</v>
      </c>
      <c r="B89" s="248" t="s">
        <v>277</v>
      </c>
      <c r="C89" s="257" t="s">
        <v>278</v>
      </c>
      <c r="D89" s="249" t="s">
        <v>228</v>
      </c>
      <c r="E89" s="250">
        <v>1</v>
      </c>
      <c r="F89" s="251"/>
      <c r="G89" s="252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15</v>
      </c>
      <c r="M89" s="230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0"/>
      <c r="S89" s="230" t="s">
        <v>153</v>
      </c>
      <c r="T89" s="230" t="s">
        <v>154</v>
      </c>
      <c r="U89" s="230">
        <v>0</v>
      </c>
      <c r="V89" s="230">
        <f>ROUND(E89*U89,2)</f>
        <v>0</v>
      </c>
      <c r="W89" s="230"/>
      <c r="X89" s="230" t="s">
        <v>155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156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1">
        <v>42</v>
      </c>
      <c r="B90" s="242" t="s">
        <v>279</v>
      </c>
      <c r="C90" s="258" t="s">
        <v>280</v>
      </c>
      <c r="D90" s="243" t="s">
        <v>228</v>
      </c>
      <c r="E90" s="244">
        <v>1</v>
      </c>
      <c r="F90" s="245"/>
      <c r="G90" s="246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15</v>
      </c>
      <c r="M90" s="230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0"/>
      <c r="S90" s="230" t="s">
        <v>153</v>
      </c>
      <c r="T90" s="230" t="s">
        <v>154</v>
      </c>
      <c r="U90" s="230">
        <v>0</v>
      </c>
      <c r="V90" s="230">
        <f>ROUND(E90*U90,2)</f>
        <v>0</v>
      </c>
      <c r="W90" s="230"/>
      <c r="X90" s="230" t="s">
        <v>155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156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0" t="s">
        <v>281</v>
      </c>
      <c r="D91" s="253"/>
      <c r="E91" s="253"/>
      <c r="F91" s="253"/>
      <c r="G91" s="253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11"/>
      <c r="Z91" s="211"/>
      <c r="AA91" s="211"/>
      <c r="AB91" s="211"/>
      <c r="AC91" s="211"/>
      <c r="AD91" s="211"/>
      <c r="AE91" s="211"/>
      <c r="AF91" s="211"/>
      <c r="AG91" s="211" t="s">
        <v>190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x14ac:dyDescent="0.2">
      <c r="A92" s="235" t="s">
        <v>148</v>
      </c>
      <c r="B92" s="236" t="s">
        <v>90</v>
      </c>
      <c r="C92" s="256" t="s">
        <v>91</v>
      </c>
      <c r="D92" s="237"/>
      <c r="E92" s="238"/>
      <c r="F92" s="239"/>
      <c r="G92" s="240">
        <f>SUMIF(AG93:AG93,"&lt;&gt;NOR",G93:G93)</f>
        <v>0</v>
      </c>
      <c r="H92" s="234"/>
      <c r="I92" s="234">
        <f>SUM(I93:I93)</f>
        <v>0</v>
      </c>
      <c r="J92" s="234"/>
      <c r="K92" s="234">
        <f>SUM(K93:K93)</f>
        <v>0</v>
      </c>
      <c r="L92" s="234"/>
      <c r="M92" s="234">
        <f>SUM(M93:M93)</f>
        <v>0</v>
      </c>
      <c r="N92" s="234"/>
      <c r="O92" s="234">
        <f>SUM(O93:O93)</f>
        <v>0</v>
      </c>
      <c r="P92" s="234"/>
      <c r="Q92" s="234">
        <f>SUM(Q93:Q93)</f>
        <v>0</v>
      </c>
      <c r="R92" s="234"/>
      <c r="S92" s="234"/>
      <c r="T92" s="234"/>
      <c r="U92" s="234"/>
      <c r="V92" s="234">
        <f>SUM(V93:V93)</f>
        <v>10.25</v>
      </c>
      <c r="W92" s="234"/>
      <c r="X92" s="234"/>
      <c r="AG92" t="s">
        <v>149</v>
      </c>
    </row>
    <row r="93" spans="1:60" ht="22.5" outlineLevel="1" x14ac:dyDescent="0.2">
      <c r="A93" s="247">
        <v>43</v>
      </c>
      <c r="B93" s="248" t="s">
        <v>282</v>
      </c>
      <c r="C93" s="257" t="s">
        <v>283</v>
      </c>
      <c r="D93" s="249" t="s">
        <v>284</v>
      </c>
      <c r="E93" s="250">
        <v>3.2525900000000001</v>
      </c>
      <c r="F93" s="251"/>
      <c r="G93" s="252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0"/>
      <c r="S93" s="230" t="s">
        <v>153</v>
      </c>
      <c r="T93" s="230" t="s">
        <v>154</v>
      </c>
      <c r="U93" s="230">
        <v>3.15</v>
      </c>
      <c r="V93" s="230">
        <f>ROUND(E93*U93,2)</f>
        <v>10.25</v>
      </c>
      <c r="W93" s="230"/>
      <c r="X93" s="230" t="s">
        <v>155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224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x14ac:dyDescent="0.2">
      <c r="A94" s="235" t="s">
        <v>148</v>
      </c>
      <c r="B94" s="236" t="s">
        <v>92</v>
      </c>
      <c r="C94" s="256" t="s">
        <v>93</v>
      </c>
      <c r="D94" s="237"/>
      <c r="E94" s="238"/>
      <c r="F94" s="239"/>
      <c r="G94" s="240">
        <f>SUMIF(AG95:AG96,"&lt;&gt;NOR",G95:G96)</f>
        <v>0</v>
      </c>
      <c r="H94" s="234"/>
      <c r="I94" s="234">
        <f>SUM(I95:I96)</f>
        <v>0</v>
      </c>
      <c r="J94" s="234"/>
      <c r="K94" s="234">
        <f>SUM(K95:K96)</f>
        <v>0</v>
      </c>
      <c r="L94" s="234"/>
      <c r="M94" s="234">
        <f>SUM(M95:M96)</f>
        <v>0</v>
      </c>
      <c r="N94" s="234"/>
      <c r="O94" s="234">
        <f>SUM(O95:O96)</f>
        <v>0</v>
      </c>
      <c r="P94" s="234"/>
      <c r="Q94" s="234">
        <f>SUM(Q95:Q96)</f>
        <v>0</v>
      </c>
      <c r="R94" s="234"/>
      <c r="S94" s="234"/>
      <c r="T94" s="234"/>
      <c r="U94" s="234"/>
      <c r="V94" s="234">
        <f>SUM(V95:V96)</f>
        <v>3.27</v>
      </c>
      <c r="W94" s="234"/>
      <c r="X94" s="234"/>
      <c r="AG94" t="s">
        <v>149</v>
      </c>
    </row>
    <row r="95" spans="1:60" ht="22.5" outlineLevel="1" x14ac:dyDescent="0.2">
      <c r="A95" s="241">
        <v>44</v>
      </c>
      <c r="B95" s="242" t="s">
        <v>285</v>
      </c>
      <c r="C95" s="258" t="s">
        <v>286</v>
      </c>
      <c r="D95" s="243" t="s">
        <v>159</v>
      </c>
      <c r="E95" s="244">
        <v>7.5008999999999997</v>
      </c>
      <c r="F95" s="245"/>
      <c r="G95" s="246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153</v>
      </c>
      <c r="T95" s="230" t="s">
        <v>154</v>
      </c>
      <c r="U95" s="230">
        <v>0.43608999999999998</v>
      </c>
      <c r="V95" s="230">
        <f>ROUND(E95*U95,2)</f>
        <v>3.27</v>
      </c>
      <c r="W95" s="230"/>
      <c r="X95" s="230" t="s">
        <v>287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288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59" t="s">
        <v>289</v>
      </c>
      <c r="D96" s="232"/>
      <c r="E96" s="233">
        <v>7.5</v>
      </c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11"/>
      <c r="Z96" s="211"/>
      <c r="AA96" s="211"/>
      <c r="AB96" s="211"/>
      <c r="AC96" s="211"/>
      <c r="AD96" s="211"/>
      <c r="AE96" s="211"/>
      <c r="AF96" s="211"/>
      <c r="AG96" s="211" t="s">
        <v>161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35" t="s">
        <v>148</v>
      </c>
      <c r="B97" s="236" t="s">
        <v>98</v>
      </c>
      <c r="C97" s="256" t="s">
        <v>99</v>
      </c>
      <c r="D97" s="237"/>
      <c r="E97" s="238"/>
      <c r="F97" s="239"/>
      <c r="G97" s="240">
        <f>SUMIF(AG98:AG98,"&lt;&gt;NOR",G98:G98)</f>
        <v>0</v>
      </c>
      <c r="H97" s="234"/>
      <c r="I97" s="234">
        <f>SUM(I98:I98)</f>
        <v>0</v>
      </c>
      <c r="J97" s="234"/>
      <c r="K97" s="234">
        <f>SUM(K98:K98)</f>
        <v>0</v>
      </c>
      <c r="L97" s="234"/>
      <c r="M97" s="234">
        <f>SUM(M98:M98)</f>
        <v>0</v>
      </c>
      <c r="N97" s="234"/>
      <c r="O97" s="234">
        <f>SUM(O98:O98)</f>
        <v>0</v>
      </c>
      <c r="P97" s="234"/>
      <c r="Q97" s="234">
        <f>SUM(Q98:Q98)</f>
        <v>0</v>
      </c>
      <c r="R97" s="234"/>
      <c r="S97" s="234"/>
      <c r="T97" s="234"/>
      <c r="U97" s="234"/>
      <c r="V97" s="234">
        <f>SUM(V98:V98)</f>
        <v>0</v>
      </c>
      <c r="W97" s="234"/>
      <c r="X97" s="234"/>
      <c r="AG97" t="s">
        <v>149</v>
      </c>
    </row>
    <row r="98" spans="1:60" outlineLevel="1" x14ac:dyDescent="0.2">
      <c r="A98" s="247">
        <v>45</v>
      </c>
      <c r="B98" s="248" t="s">
        <v>290</v>
      </c>
      <c r="C98" s="257" t="s">
        <v>291</v>
      </c>
      <c r="D98" s="249" t="s">
        <v>152</v>
      </c>
      <c r="E98" s="250">
        <v>1</v>
      </c>
      <c r="F98" s="251"/>
      <c r="G98" s="252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153</v>
      </c>
      <c r="T98" s="230" t="s">
        <v>154</v>
      </c>
      <c r="U98" s="230">
        <v>0</v>
      </c>
      <c r="V98" s="230">
        <f>ROUND(E98*U98,2)</f>
        <v>0</v>
      </c>
      <c r="W98" s="230"/>
      <c r="X98" s="230" t="s">
        <v>155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156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x14ac:dyDescent="0.2">
      <c r="A99" s="235" t="s">
        <v>148</v>
      </c>
      <c r="B99" s="236" t="s">
        <v>102</v>
      </c>
      <c r="C99" s="256" t="s">
        <v>103</v>
      </c>
      <c r="D99" s="237"/>
      <c r="E99" s="238"/>
      <c r="F99" s="239"/>
      <c r="G99" s="240">
        <f>SUMIF(AG100:AG113,"&lt;&gt;NOR",G100:G113)</f>
        <v>0</v>
      </c>
      <c r="H99" s="234"/>
      <c r="I99" s="234">
        <f>SUM(I100:I113)</f>
        <v>0</v>
      </c>
      <c r="J99" s="234"/>
      <c r="K99" s="234">
        <f>SUM(K100:K113)</f>
        <v>0</v>
      </c>
      <c r="L99" s="234"/>
      <c r="M99" s="234">
        <f>SUM(M100:M113)</f>
        <v>0</v>
      </c>
      <c r="N99" s="234"/>
      <c r="O99" s="234">
        <f>SUM(O100:O113)</f>
        <v>0.2</v>
      </c>
      <c r="P99" s="234"/>
      <c r="Q99" s="234">
        <f>SUM(Q100:Q113)</f>
        <v>0</v>
      </c>
      <c r="R99" s="234"/>
      <c r="S99" s="234"/>
      <c r="T99" s="234"/>
      <c r="U99" s="234"/>
      <c r="V99" s="234">
        <f>SUM(V100:V113)</f>
        <v>22.060000000000002</v>
      </c>
      <c r="W99" s="234"/>
      <c r="X99" s="234"/>
      <c r="AG99" t="s">
        <v>149</v>
      </c>
    </row>
    <row r="100" spans="1:60" outlineLevel="1" x14ac:dyDescent="0.2">
      <c r="A100" s="247">
        <v>46</v>
      </c>
      <c r="B100" s="248" t="s">
        <v>292</v>
      </c>
      <c r="C100" s="257" t="s">
        <v>293</v>
      </c>
      <c r="D100" s="249" t="s">
        <v>152</v>
      </c>
      <c r="E100" s="250">
        <v>1</v>
      </c>
      <c r="F100" s="251"/>
      <c r="G100" s="252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/>
      <c r="S100" s="230" t="s">
        <v>153</v>
      </c>
      <c r="T100" s="230" t="s">
        <v>154</v>
      </c>
      <c r="U100" s="230">
        <v>1.7</v>
      </c>
      <c r="V100" s="230">
        <f>ROUND(E100*U100,2)</f>
        <v>1.7</v>
      </c>
      <c r="W100" s="230"/>
      <c r="X100" s="230" t="s">
        <v>155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156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ht="22.5" outlineLevel="1" x14ac:dyDescent="0.2">
      <c r="A101" s="241">
        <v>47</v>
      </c>
      <c r="B101" s="242" t="s">
        <v>294</v>
      </c>
      <c r="C101" s="258" t="s">
        <v>295</v>
      </c>
      <c r="D101" s="243" t="s">
        <v>228</v>
      </c>
      <c r="E101" s="244">
        <v>1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0"/>
      <c r="S101" s="230" t="s">
        <v>153</v>
      </c>
      <c r="T101" s="230" t="s">
        <v>154</v>
      </c>
      <c r="U101" s="230">
        <v>0</v>
      </c>
      <c r="V101" s="230">
        <f>ROUND(E101*U101,2)</f>
        <v>0</v>
      </c>
      <c r="W101" s="230"/>
      <c r="X101" s="230" t="s">
        <v>155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296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28"/>
      <c r="B102" s="229"/>
      <c r="C102" s="260" t="s">
        <v>297</v>
      </c>
      <c r="D102" s="253"/>
      <c r="E102" s="253"/>
      <c r="F102" s="253"/>
      <c r="G102" s="253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190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54" t="str">
        <f>C102</f>
        <v>Odstranění stávajícího nátěru, přebroušení, vyčištění, seřízení, zákl. nátěr, min. 2x vrchní nátěr, oprava kování, seštelování pantů, doplnění těsnění.</v>
      </c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7">
        <v>48</v>
      </c>
      <c r="B103" s="248" t="s">
        <v>298</v>
      </c>
      <c r="C103" s="257" t="s">
        <v>299</v>
      </c>
      <c r="D103" s="249" t="s">
        <v>152</v>
      </c>
      <c r="E103" s="250">
        <v>5</v>
      </c>
      <c r="F103" s="251"/>
      <c r="G103" s="252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2.0000000000000002E-5</v>
      </c>
      <c r="O103" s="230">
        <f>ROUND(E103*N103,2)</f>
        <v>0</v>
      </c>
      <c r="P103" s="230">
        <v>0</v>
      </c>
      <c r="Q103" s="230">
        <f>ROUND(E103*P103,2)</f>
        <v>0</v>
      </c>
      <c r="R103" s="230"/>
      <c r="S103" s="230" t="s">
        <v>153</v>
      </c>
      <c r="T103" s="230" t="s">
        <v>154</v>
      </c>
      <c r="U103" s="230">
        <v>4.0199999999999996</v>
      </c>
      <c r="V103" s="230">
        <f>ROUND(E103*U103,2)</f>
        <v>20.100000000000001</v>
      </c>
      <c r="W103" s="230"/>
      <c r="X103" s="230" t="s">
        <v>155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156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47">
        <v>49</v>
      </c>
      <c r="B104" s="248" t="s">
        <v>300</v>
      </c>
      <c r="C104" s="257" t="s">
        <v>301</v>
      </c>
      <c r="D104" s="249" t="s">
        <v>152</v>
      </c>
      <c r="E104" s="250">
        <v>6</v>
      </c>
      <c r="F104" s="251"/>
      <c r="G104" s="252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15</v>
      </c>
      <c r="M104" s="230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0"/>
      <c r="S104" s="230" t="s">
        <v>153</v>
      </c>
      <c r="T104" s="230" t="s">
        <v>154</v>
      </c>
      <c r="U104" s="230">
        <v>0</v>
      </c>
      <c r="V104" s="230">
        <f>ROUND(E104*U104,2)</f>
        <v>0</v>
      </c>
      <c r="W104" s="230"/>
      <c r="X104" s="230" t="s">
        <v>155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296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47">
        <v>50</v>
      </c>
      <c r="B105" s="248" t="s">
        <v>302</v>
      </c>
      <c r="C105" s="257" t="s">
        <v>303</v>
      </c>
      <c r="D105" s="249" t="s">
        <v>152</v>
      </c>
      <c r="E105" s="250">
        <v>1</v>
      </c>
      <c r="F105" s="251"/>
      <c r="G105" s="252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1.0000000000000001E-5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153</v>
      </c>
      <c r="T105" s="230" t="s">
        <v>154</v>
      </c>
      <c r="U105" s="230">
        <v>0.26</v>
      </c>
      <c r="V105" s="230">
        <f>ROUND(E105*U105,2)</f>
        <v>0.26</v>
      </c>
      <c r="W105" s="230"/>
      <c r="X105" s="230" t="s">
        <v>155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156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47">
        <v>51</v>
      </c>
      <c r="B106" s="248" t="s">
        <v>304</v>
      </c>
      <c r="C106" s="257" t="s">
        <v>305</v>
      </c>
      <c r="D106" s="249" t="s">
        <v>152</v>
      </c>
      <c r="E106" s="250">
        <v>5</v>
      </c>
      <c r="F106" s="251"/>
      <c r="G106" s="252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15</v>
      </c>
      <c r="M106" s="230">
        <f>G106*(1+L106/100)</f>
        <v>0</v>
      </c>
      <c r="N106" s="230">
        <v>8.0000000000000004E-4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153</v>
      </c>
      <c r="T106" s="230" t="s">
        <v>154</v>
      </c>
      <c r="U106" s="230">
        <v>0</v>
      </c>
      <c r="V106" s="230">
        <f>ROUND(E106*U106,2)</f>
        <v>0</v>
      </c>
      <c r="W106" s="230"/>
      <c r="X106" s="230" t="s">
        <v>214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306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7">
        <v>52</v>
      </c>
      <c r="B107" s="248" t="s">
        <v>307</v>
      </c>
      <c r="C107" s="257" t="s">
        <v>308</v>
      </c>
      <c r="D107" s="249" t="s">
        <v>152</v>
      </c>
      <c r="E107" s="250">
        <v>1</v>
      </c>
      <c r="F107" s="251"/>
      <c r="G107" s="252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153</v>
      </c>
      <c r="T107" s="230" t="s">
        <v>154</v>
      </c>
      <c r="U107" s="230">
        <v>0</v>
      </c>
      <c r="V107" s="230">
        <f>ROUND(E107*U107,2)</f>
        <v>0</v>
      </c>
      <c r="W107" s="230"/>
      <c r="X107" s="230" t="s">
        <v>214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215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2.5" outlineLevel="1" x14ac:dyDescent="0.2">
      <c r="A108" s="247">
        <v>53</v>
      </c>
      <c r="B108" s="248" t="s">
        <v>309</v>
      </c>
      <c r="C108" s="257" t="s">
        <v>310</v>
      </c>
      <c r="D108" s="249" t="s">
        <v>152</v>
      </c>
      <c r="E108" s="250">
        <v>2</v>
      </c>
      <c r="F108" s="251"/>
      <c r="G108" s="252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15</v>
      </c>
      <c r="M108" s="230">
        <f>G108*(1+L108/100)</f>
        <v>0</v>
      </c>
      <c r="N108" s="230">
        <v>1.4999999999999999E-2</v>
      </c>
      <c r="O108" s="230">
        <f>ROUND(E108*N108,2)</f>
        <v>0.03</v>
      </c>
      <c r="P108" s="230">
        <v>0</v>
      </c>
      <c r="Q108" s="230">
        <f>ROUND(E108*P108,2)</f>
        <v>0</v>
      </c>
      <c r="R108" s="230"/>
      <c r="S108" s="230" t="s">
        <v>153</v>
      </c>
      <c r="T108" s="230" t="s">
        <v>154</v>
      </c>
      <c r="U108" s="230">
        <v>0</v>
      </c>
      <c r="V108" s="230">
        <f>ROUND(E108*U108,2)</f>
        <v>0</v>
      </c>
      <c r="W108" s="230"/>
      <c r="X108" s="230" t="s">
        <v>214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215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ht="22.5" outlineLevel="1" x14ac:dyDescent="0.2">
      <c r="A109" s="247">
        <v>54</v>
      </c>
      <c r="B109" s="248" t="s">
        <v>311</v>
      </c>
      <c r="C109" s="257" t="s">
        <v>312</v>
      </c>
      <c r="D109" s="249" t="s">
        <v>152</v>
      </c>
      <c r="E109" s="250">
        <v>3</v>
      </c>
      <c r="F109" s="251"/>
      <c r="G109" s="252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15</v>
      </c>
      <c r="M109" s="230">
        <f>G109*(1+L109/100)</f>
        <v>0</v>
      </c>
      <c r="N109" s="230">
        <v>0.02</v>
      </c>
      <c r="O109" s="230">
        <f>ROUND(E109*N109,2)</f>
        <v>0.06</v>
      </c>
      <c r="P109" s="230">
        <v>0</v>
      </c>
      <c r="Q109" s="230">
        <f>ROUND(E109*P109,2)</f>
        <v>0</v>
      </c>
      <c r="R109" s="230"/>
      <c r="S109" s="230" t="s">
        <v>153</v>
      </c>
      <c r="T109" s="230" t="s">
        <v>154</v>
      </c>
      <c r="U109" s="230">
        <v>0</v>
      </c>
      <c r="V109" s="230">
        <f>ROUND(E109*U109,2)</f>
        <v>0</v>
      </c>
      <c r="W109" s="230"/>
      <c r="X109" s="230" t="s">
        <v>214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215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2.5" outlineLevel="1" x14ac:dyDescent="0.2">
      <c r="A110" s="247">
        <v>55</v>
      </c>
      <c r="B110" s="248" t="s">
        <v>313</v>
      </c>
      <c r="C110" s="257" t="s">
        <v>314</v>
      </c>
      <c r="D110" s="249" t="s">
        <v>152</v>
      </c>
      <c r="E110" s="250">
        <v>1</v>
      </c>
      <c r="F110" s="251"/>
      <c r="G110" s="252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2.5000000000000001E-2</v>
      </c>
      <c r="O110" s="230">
        <f>ROUND(E110*N110,2)</f>
        <v>0.03</v>
      </c>
      <c r="P110" s="230">
        <v>0</v>
      </c>
      <c r="Q110" s="230">
        <f>ROUND(E110*P110,2)</f>
        <v>0</v>
      </c>
      <c r="R110" s="230"/>
      <c r="S110" s="230" t="s">
        <v>153</v>
      </c>
      <c r="T110" s="230" t="s">
        <v>154</v>
      </c>
      <c r="U110" s="230">
        <v>0</v>
      </c>
      <c r="V110" s="230">
        <f>ROUND(E110*U110,2)</f>
        <v>0</v>
      </c>
      <c r="W110" s="230"/>
      <c r="X110" s="230" t="s">
        <v>214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215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47">
        <v>56</v>
      </c>
      <c r="B111" s="248" t="s">
        <v>315</v>
      </c>
      <c r="C111" s="257" t="s">
        <v>316</v>
      </c>
      <c r="D111" s="249" t="s">
        <v>152</v>
      </c>
      <c r="E111" s="250">
        <v>2</v>
      </c>
      <c r="F111" s="251"/>
      <c r="G111" s="252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15</v>
      </c>
      <c r="M111" s="230">
        <f>G111*(1+L111/100)</f>
        <v>0</v>
      </c>
      <c r="N111" s="230">
        <v>1.6E-2</v>
      </c>
      <c r="O111" s="230">
        <f>ROUND(E111*N111,2)</f>
        <v>0.03</v>
      </c>
      <c r="P111" s="230">
        <v>0</v>
      </c>
      <c r="Q111" s="230">
        <f>ROUND(E111*P111,2)</f>
        <v>0</v>
      </c>
      <c r="R111" s="230"/>
      <c r="S111" s="230" t="s">
        <v>153</v>
      </c>
      <c r="T111" s="230" t="s">
        <v>154</v>
      </c>
      <c r="U111" s="230">
        <v>0</v>
      </c>
      <c r="V111" s="230">
        <f>ROUND(E111*U111,2)</f>
        <v>0</v>
      </c>
      <c r="W111" s="230"/>
      <c r="X111" s="230" t="s">
        <v>214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215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 x14ac:dyDescent="0.2">
      <c r="A112" s="247">
        <v>57</v>
      </c>
      <c r="B112" s="248" t="s">
        <v>317</v>
      </c>
      <c r="C112" s="257" t="s">
        <v>318</v>
      </c>
      <c r="D112" s="249" t="s">
        <v>152</v>
      </c>
      <c r="E112" s="250">
        <v>3</v>
      </c>
      <c r="F112" s="251"/>
      <c r="G112" s="252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15</v>
      </c>
      <c r="M112" s="230">
        <f>G112*(1+L112/100)</f>
        <v>0</v>
      </c>
      <c r="N112" s="230">
        <v>1.6E-2</v>
      </c>
      <c r="O112" s="230">
        <f>ROUND(E112*N112,2)</f>
        <v>0.05</v>
      </c>
      <c r="P112" s="230">
        <v>0</v>
      </c>
      <c r="Q112" s="230">
        <f>ROUND(E112*P112,2)</f>
        <v>0</v>
      </c>
      <c r="R112" s="230"/>
      <c r="S112" s="230" t="s">
        <v>153</v>
      </c>
      <c r="T112" s="230" t="s">
        <v>154</v>
      </c>
      <c r="U112" s="230">
        <v>0</v>
      </c>
      <c r="V112" s="230">
        <f>ROUND(E112*U112,2)</f>
        <v>0</v>
      </c>
      <c r="W112" s="230"/>
      <c r="X112" s="230" t="s">
        <v>214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215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47">
        <v>58</v>
      </c>
      <c r="B113" s="248" t="s">
        <v>319</v>
      </c>
      <c r="C113" s="257" t="s">
        <v>320</v>
      </c>
      <c r="D113" s="249" t="s">
        <v>0</v>
      </c>
      <c r="E113" s="250">
        <v>1015.2569999999999</v>
      </c>
      <c r="F113" s="251"/>
      <c r="G113" s="252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15</v>
      </c>
      <c r="M113" s="230">
        <f>G113*(1+L113/100)</f>
        <v>0</v>
      </c>
      <c r="N113" s="230">
        <v>0</v>
      </c>
      <c r="O113" s="230">
        <f>ROUND(E113*N113,2)</f>
        <v>0</v>
      </c>
      <c r="P113" s="230">
        <v>0</v>
      </c>
      <c r="Q113" s="230">
        <f>ROUND(E113*P113,2)</f>
        <v>0</v>
      </c>
      <c r="R113" s="230"/>
      <c r="S113" s="230" t="s">
        <v>153</v>
      </c>
      <c r="T113" s="230" t="s">
        <v>154</v>
      </c>
      <c r="U113" s="230">
        <v>0</v>
      </c>
      <c r="V113" s="230">
        <f>ROUND(E113*U113,2)</f>
        <v>0</v>
      </c>
      <c r="W113" s="230"/>
      <c r="X113" s="230" t="s">
        <v>155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296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35" t="s">
        <v>148</v>
      </c>
      <c r="B114" s="236" t="s">
        <v>104</v>
      </c>
      <c r="C114" s="256" t="s">
        <v>105</v>
      </c>
      <c r="D114" s="237"/>
      <c r="E114" s="238"/>
      <c r="F114" s="239"/>
      <c r="G114" s="240">
        <f>SUMIF(AG115:AG129,"&lt;&gt;NOR",G115:G129)</f>
        <v>0</v>
      </c>
      <c r="H114" s="234"/>
      <c r="I114" s="234">
        <f>SUM(I115:I129)</f>
        <v>0</v>
      </c>
      <c r="J114" s="234"/>
      <c r="K114" s="234">
        <f>SUM(K115:K129)</f>
        <v>0</v>
      </c>
      <c r="L114" s="234"/>
      <c r="M114" s="234">
        <f>SUM(M115:M129)</f>
        <v>0</v>
      </c>
      <c r="N114" s="234"/>
      <c r="O114" s="234">
        <f>SUM(O115:O129)</f>
        <v>0.1</v>
      </c>
      <c r="P114" s="234"/>
      <c r="Q114" s="234">
        <f>SUM(Q115:Q129)</f>
        <v>0</v>
      </c>
      <c r="R114" s="234"/>
      <c r="S114" s="234"/>
      <c r="T114" s="234"/>
      <c r="U114" s="234"/>
      <c r="V114" s="234">
        <f>SUM(V115:V129)</f>
        <v>4.25</v>
      </c>
      <c r="W114" s="234"/>
      <c r="X114" s="234"/>
      <c r="AG114" t="s">
        <v>149</v>
      </c>
    </row>
    <row r="115" spans="1:60" outlineLevel="1" x14ac:dyDescent="0.2">
      <c r="A115" s="241">
        <v>59</v>
      </c>
      <c r="B115" s="242" t="s">
        <v>321</v>
      </c>
      <c r="C115" s="258" t="s">
        <v>322</v>
      </c>
      <c r="D115" s="243" t="s">
        <v>159</v>
      </c>
      <c r="E115" s="244">
        <v>3.7</v>
      </c>
      <c r="F115" s="245"/>
      <c r="G115" s="246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2.1000000000000001E-4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153</v>
      </c>
      <c r="T115" s="230" t="s">
        <v>154</v>
      </c>
      <c r="U115" s="230">
        <v>0.05</v>
      </c>
      <c r="V115" s="230">
        <f>ROUND(E115*U115,2)</f>
        <v>0.19</v>
      </c>
      <c r="W115" s="230"/>
      <c r="X115" s="230" t="s">
        <v>155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156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28"/>
      <c r="B116" s="229"/>
      <c r="C116" s="259" t="s">
        <v>323</v>
      </c>
      <c r="D116" s="232"/>
      <c r="E116" s="233">
        <v>3.7</v>
      </c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161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41">
        <v>60</v>
      </c>
      <c r="B117" s="242" t="s">
        <v>324</v>
      </c>
      <c r="C117" s="258" t="s">
        <v>325</v>
      </c>
      <c r="D117" s="243" t="s">
        <v>159</v>
      </c>
      <c r="E117" s="244">
        <v>3.7</v>
      </c>
      <c r="F117" s="245"/>
      <c r="G117" s="246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5.8100000000000001E-3</v>
      </c>
      <c r="O117" s="230">
        <f>ROUND(E117*N117,2)</f>
        <v>0.02</v>
      </c>
      <c r="P117" s="230">
        <v>0</v>
      </c>
      <c r="Q117" s="230">
        <f>ROUND(E117*P117,2)</f>
        <v>0</v>
      </c>
      <c r="R117" s="230"/>
      <c r="S117" s="230" t="s">
        <v>153</v>
      </c>
      <c r="T117" s="230" t="s">
        <v>154</v>
      </c>
      <c r="U117" s="230">
        <v>1.04</v>
      </c>
      <c r="V117" s="230">
        <f>ROUND(E117*U117,2)</f>
        <v>3.85</v>
      </c>
      <c r="W117" s="230"/>
      <c r="X117" s="230" t="s">
        <v>155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296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/>
      <c r="B118" s="229"/>
      <c r="C118" s="259" t="s">
        <v>323</v>
      </c>
      <c r="D118" s="232"/>
      <c r="E118" s="233">
        <v>3.7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161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1">
        <v>61</v>
      </c>
      <c r="B119" s="242" t="s">
        <v>326</v>
      </c>
      <c r="C119" s="258" t="s">
        <v>327</v>
      </c>
      <c r="D119" s="243" t="s">
        <v>167</v>
      </c>
      <c r="E119" s="244">
        <v>1.4</v>
      </c>
      <c r="F119" s="245"/>
      <c r="G119" s="246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1.3999999999999999E-4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153</v>
      </c>
      <c r="T119" s="230" t="s">
        <v>154</v>
      </c>
      <c r="U119" s="230">
        <v>0.15</v>
      </c>
      <c r="V119" s="230">
        <f>ROUND(E119*U119,2)</f>
        <v>0.21</v>
      </c>
      <c r="W119" s="230"/>
      <c r="X119" s="230" t="s">
        <v>155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156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28"/>
      <c r="B120" s="229"/>
      <c r="C120" s="259" t="s">
        <v>328</v>
      </c>
      <c r="D120" s="232"/>
      <c r="E120" s="233">
        <v>1.4</v>
      </c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161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41">
        <v>62</v>
      </c>
      <c r="B121" s="242" t="s">
        <v>329</v>
      </c>
      <c r="C121" s="258" t="s">
        <v>330</v>
      </c>
      <c r="D121" s="243" t="s">
        <v>167</v>
      </c>
      <c r="E121" s="244">
        <v>29.384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/>
      <c r="S121" s="230" t="s">
        <v>153</v>
      </c>
      <c r="T121" s="230" t="s">
        <v>154</v>
      </c>
      <c r="U121" s="230">
        <v>0</v>
      </c>
      <c r="V121" s="230">
        <f>ROUND(E121*U121,2)</f>
        <v>0</v>
      </c>
      <c r="W121" s="230"/>
      <c r="X121" s="230" t="s">
        <v>155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296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59" t="s">
        <v>331</v>
      </c>
      <c r="D122" s="232"/>
      <c r="E122" s="233">
        <v>17.510000000000002</v>
      </c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161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59" t="s">
        <v>332</v>
      </c>
      <c r="D123" s="232"/>
      <c r="E123" s="233">
        <v>11.28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161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28"/>
      <c r="B124" s="229"/>
      <c r="C124" s="259" t="s">
        <v>333</v>
      </c>
      <c r="D124" s="232"/>
      <c r="E124" s="233">
        <v>0.6</v>
      </c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30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161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41">
        <v>63</v>
      </c>
      <c r="B125" s="242" t="s">
        <v>334</v>
      </c>
      <c r="C125" s="258" t="s">
        <v>335</v>
      </c>
      <c r="D125" s="243" t="s">
        <v>159</v>
      </c>
      <c r="E125" s="244">
        <v>3.7</v>
      </c>
      <c r="F125" s="245"/>
      <c r="G125" s="246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0</v>
      </c>
      <c r="O125" s="230">
        <f>ROUND(E125*N125,2)</f>
        <v>0</v>
      </c>
      <c r="P125" s="230">
        <v>0</v>
      </c>
      <c r="Q125" s="230">
        <f>ROUND(E125*P125,2)</f>
        <v>0</v>
      </c>
      <c r="R125" s="230"/>
      <c r="S125" s="230" t="s">
        <v>153</v>
      </c>
      <c r="T125" s="230" t="s">
        <v>154</v>
      </c>
      <c r="U125" s="230">
        <v>0</v>
      </c>
      <c r="V125" s="230">
        <f>ROUND(E125*U125,2)</f>
        <v>0</v>
      </c>
      <c r="W125" s="230"/>
      <c r="X125" s="230" t="s">
        <v>155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296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59" t="s">
        <v>336</v>
      </c>
      <c r="D126" s="232"/>
      <c r="E126" s="233">
        <v>3.7</v>
      </c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161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41">
        <v>64</v>
      </c>
      <c r="B127" s="242" t="s">
        <v>337</v>
      </c>
      <c r="C127" s="258" t="s">
        <v>338</v>
      </c>
      <c r="D127" s="243" t="s">
        <v>159</v>
      </c>
      <c r="E127" s="244">
        <v>4.1399999999999997</v>
      </c>
      <c r="F127" s="245"/>
      <c r="G127" s="246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1.9199999999999998E-2</v>
      </c>
      <c r="O127" s="230">
        <f>ROUND(E127*N127,2)</f>
        <v>0.08</v>
      </c>
      <c r="P127" s="230">
        <v>0</v>
      </c>
      <c r="Q127" s="230">
        <f>ROUND(E127*P127,2)</f>
        <v>0</v>
      </c>
      <c r="R127" s="230"/>
      <c r="S127" s="230" t="s">
        <v>153</v>
      </c>
      <c r="T127" s="230" t="s">
        <v>154</v>
      </c>
      <c r="U127" s="230">
        <v>0</v>
      </c>
      <c r="V127" s="230">
        <f>ROUND(E127*U127,2)</f>
        <v>0</v>
      </c>
      <c r="W127" s="230"/>
      <c r="X127" s="230" t="s">
        <v>214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306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59" t="s">
        <v>339</v>
      </c>
      <c r="D128" s="232"/>
      <c r="E128" s="233">
        <v>4.1399999999999997</v>
      </c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161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47">
        <v>65</v>
      </c>
      <c r="B129" s="248" t="s">
        <v>340</v>
      </c>
      <c r="C129" s="257" t="s">
        <v>341</v>
      </c>
      <c r="D129" s="249" t="s">
        <v>0</v>
      </c>
      <c r="E129" s="250">
        <v>55.569099999999999</v>
      </c>
      <c r="F129" s="251"/>
      <c r="G129" s="252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0</v>
      </c>
      <c r="O129" s="230">
        <f>ROUND(E129*N129,2)</f>
        <v>0</v>
      </c>
      <c r="P129" s="230">
        <v>0</v>
      </c>
      <c r="Q129" s="230">
        <f>ROUND(E129*P129,2)</f>
        <v>0</v>
      </c>
      <c r="R129" s="230"/>
      <c r="S129" s="230" t="s">
        <v>153</v>
      </c>
      <c r="T129" s="230" t="s">
        <v>154</v>
      </c>
      <c r="U129" s="230">
        <v>0</v>
      </c>
      <c r="V129" s="230">
        <f>ROUND(E129*U129,2)</f>
        <v>0</v>
      </c>
      <c r="W129" s="230"/>
      <c r="X129" s="230" t="s">
        <v>155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296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x14ac:dyDescent="0.2">
      <c r="A130" s="235" t="s">
        <v>148</v>
      </c>
      <c r="B130" s="236" t="s">
        <v>106</v>
      </c>
      <c r="C130" s="256" t="s">
        <v>107</v>
      </c>
      <c r="D130" s="237"/>
      <c r="E130" s="238"/>
      <c r="F130" s="239"/>
      <c r="G130" s="240">
        <f>SUMIF(AG131:AG142,"&lt;&gt;NOR",G131:G142)</f>
        <v>0</v>
      </c>
      <c r="H130" s="234"/>
      <c r="I130" s="234">
        <f>SUM(I131:I142)</f>
        <v>0</v>
      </c>
      <c r="J130" s="234"/>
      <c r="K130" s="234">
        <f>SUM(K131:K142)</f>
        <v>0</v>
      </c>
      <c r="L130" s="234"/>
      <c r="M130" s="234">
        <f>SUM(M131:M142)</f>
        <v>0</v>
      </c>
      <c r="N130" s="234"/>
      <c r="O130" s="234">
        <f>SUM(O131:O142)</f>
        <v>0.02</v>
      </c>
      <c r="P130" s="234"/>
      <c r="Q130" s="234">
        <f>SUM(Q131:Q142)</f>
        <v>0</v>
      </c>
      <c r="R130" s="234"/>
      <c r="S130" s="234"/>
      <c r="T130" s="234"/>
      <c r="U130" s="234"/>
      <c r="V130" s="234">
        <f>SUM(V131:V142)</f>
        <v>17.28</v>
      </c>
      <c r="W130" s="234"/>
      <c r="X130" s="234"/>
      <c r="AG130" t="s">
        <v>149</v>
      </c>
    </row>
    <row r="131" spans="1:60" outlineLevel="1" x14ac:dyDescent="0.2">
      <c r="A131" s="241">
        <v>66</v>
      </c>
      <c r="B131" s="242" t="s">
        <v>342</v>
      </c>
      <c r="C131" s="258" t="s">
        <v>343</v>
      </c>
      <c r="D131" s="243" t="s">
        <v>159</v>
      </c>
      <c r="E131" s="244">
        <v>36</v>
      </c>
      <c r="F131" s="245"/>
      <c r="G131" s="246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1.0000000000000001E-5</v>
      </c>
      <c r="O131" s="230">
        <f>ROUND(E131*N131,2)</f>
        <v>0</v>
      </c>
      <c r="P131" s="230">
        <v>0</v>
      </c>
      <c r="Q131" s="230">
        <f>ROUND(E131*P131,2)</f>
        <v>0</v>
      </c>
      <c r="R131" s="230"/>
      <c r="S131" s="230" t="s">
        <v>153</v>
      </c>
      <c r="T131" s="230" t="s">
        <v>154</v>
      </c>
      <c r="U131" s="230">
        <v>0.34</v>
      </c>
      <c r="V131" s="230">
        <f>ROUND(E131*U131,2)</f>
        <v>12.24</v>
      </c>
      <c r="W131" s="230"/>
      <c r="X131" s="230" t="s">
        <v>155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156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59" t="s">
        <v>225</v>
      </c>
      <c r="D132" s="232"/>
      <c r="E132" s="233">
        <v>36</v>
      </c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161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41">
        <v>67</v>
      </c>
      <c r="B133" s="242" t="s">
        <v>344</v>
      </c>
      <c r="C133" s="258" t="s">
        <v>345</v>
      </c>
      <c r="D133" s="243" t="s">
        <v>159</v>
      </c>
      <c r="E133" s="244">
        <v>36</v>
      </c>
      <c r="F133" s="245"/>
      <c r="G133" s="246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15</v>
      </c>
      <c r="M133" s="230">
        <f>G133*(1+L133/100)</f>
        <v>0</v>
      </c>
      <c r="N133" s="230">
        <v>4.8999999999999998E-4</v>
      </c>
      <c r="O133" s="230">
        <f>ROUND(E133*N133,2)</f>
        <v>0.02</v>
      </c>
      <c r="P133" s="230">
        <v>0</v>
      </c>
      <c r="Q133" s="230">
        <f>ROUND(E133*P133,2)</f>
        <v>0</v>
      </c>
      <c r="R133" s="230"/>
      <c r="S133" s="230" t="s">
        <v>153</v>
      </c>
      <c r="T133" s="230" t="s">
        <v>154</v>
      </c>
      <c r="U133" s="230">
        <v>0.13</v>
      </c>
      <c r="V133" s="230">
        <f>ROUND(E133*U133,2)</f>
        <v>4.68</v>
      </c>
      <c r="W133" s="230"/>
      <c r="X133" s="230" t="s">
        <v>155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156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59" t="s">
        <v>346</v>
      </c>
      <c r="D134" s="232"/>
      <c r="E134" s="233">
        <v>36</v>
      </c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161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22.5" outlineLevel="1" x14ac:dyDescent="0.2">
      <c r="A135" s="241">
        <v>68</v>
      </c>
      <c r="B135" s="242" t="s">
        <v>347</v>
      </c>
      <c r="C135" s="258" t="s">
        <v>348</v>
      </c>
      <c r="D135" s="243" t="s">
        <v>159</v>
      </c>
      <c r="E135" s="244">
        <v>36</v>
      </c>
      <c r="F135" s="245"/>
      <c r="G135" s="246">
        <f>ROUND(E135*F135,2)</f>
        <v>0</v>
      </c>
      <c r="H135" s="231"/>
      <c r="I135" s="230">
        <f>ROUND(E135*H135,2)</f>
        <v>0</v>
      </c>
      <c r="J135" s="231"/>
      <c r="K135" s="230">
        <f>ROUND(E135*J135,2)</f>
        <v>0</v>
      </c>
      <c r="L135" s="230">
        <v>15</v>
      </c>
      <c r="M135" s="230">
        <f>G135*(1+L135/100)</f>
        <v>0</v>
      </c>
      <c r="N135" s="230">
        <v>0</v>
      </c>
      <c r="O135" s="230">
        <f>ROUND(E135*N135,2)</f>
        <v>0</v>
      </c>
      <c r="P135" s="230">
        <v>0</v>
      </c>
      <c r="Q135" s="230">
        <f>ROUND(E135*P135,2)</f>
        <v>0</v>
      </c>
      <c r="R135" s="230"/>
      <c r="S135" s="230" t="s">
        <v>153</v>
      </c>
      <c r="T135" s="230" t="s">
        <v>154</v>
      </c>
      <c r="U135" s="230">
        <v>0</v>
      </c>
      <c r="V135" s="230">
        <f>ROUND(E135*U135,2)</f>
        <v>0</v>
      </c>
      <c r="W135" s="230"/>
      <c r="X135" s="230" t="s">
        <v>155</v>
      </c>
      <c r="Y135" s="211"/>
      <c r="Z135" s="211"/>
      <c r="AA135" s="211"/>
      <c r="AB135" s="211"/>
      <c r="AC135" s="211"/>
      <c r="AD135" s="211"/>
      <c r="AE135" s="211"/>
      <c r="AF135" s="211"/>
      <c r="AG135" s="211" t="s">
        <v>296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59" t="s">
        <v>346</v>
      </c>
      <c r="D136" s="232"/>
      <c r="E136" s="233">
        <v>36</v>
      </c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161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41">
        <v>69</v>
      </c>
      <c r="B137" s="242" t="s">
        <v>349</v>
      </c>
      <c r="C137" s="258" t="s">
        <v>350</v>
      </c>
      <c r="D137" s="243" t="s">
        <v>167</v>
      </c>
      <c r="E137" s="244">
        <v>2.4</v>
      </c>
      <c r="F137" s="245"/>
      <c r="G137" s="246">
        <f>ROUND(E137*F137,2)</f>
        <v>0</v>
      </c>
      <c r="H137" s="231"/>
      <c r="I137" s="230">
        <f>ROUND(E137*H137,2)</f>
        <v>0</v>
      </c>
      <c r="J137" s="231"/>
      <c r="K137" s="230">
        <f>ROUND(E137*J137,2)</f>
        <v>0</v>
      </c>
      <c r="L137" s="230">
        <v>15</v>
      </c>
      <c r="M137" s="230">
        <f>G137*(1+L137/100)</f>
        <v>0</v>
      </c>
      <c r="N137" s="230">
        <v>1.3999999999999999E-4</v>
      </c>
      <c r="O137" s="230">
        <f>ROUND(E137*N137,2)</f>
        <v>0</v>
      </c>
      <c r="P137" s="230">
        <v>0</v>
      </c>
      <c r="Q137" s="230">
        <f>ROUND(E137*P137,2)</f>
        <v>0</v>
      </c>
      <c r="R137" s="230"/>
      <c r="S137" s="230" t="s">
        <v>153</v>
      </c>
      <c r="T137" s="230" t="s">
        <v>154</v>
      </c>
      <c r="U137" s="230">
        <v>0.152</v>
      </c>
      <c r="V137" s="230">
        <f>ROUND(E137*U137,2)</f>
        <v>0.36</v>
      </c>
      <c r="W137" s="230"/>
      <c r="X137" s="230" t="s">
        <v>155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156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9" t="s">
        <v>351</v>
      </c>
      <c r="D138" s="232"/>
      <c r="E138" s="233">
        <v>2.4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161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41">
        <v>70</v>
      </c>
      <c r="B139" s="242" t="s">
        <v>352</v>
      </c>
      <c r="C139" s="258" t="s">
        <v>353</v>
      </c>
      <c r="D139" s="243" t="s">
        <v>167</v>
      </c>
      <c r="E139" s="244">
        <v>31.75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0</v>
      </c>
      <c r="O139" s="230">
        <f>ROUND(E139*N139,2)</f>
        <v>0</v>
      </c>
      <c r="P139" s="230">
        <v>0</v>
      </c>
      <c r="Q139" s="230">
        <f>ROUND(E139*P139,2)</f>
        <v>0</v>
      </c>
      <c r="R139" s="230"/>
      <c r="S139" s="230" t="s">
        <v>153</v>
      </c>
      <c r="T139" s="230" t="s">
        <v>154</v>
      </c>
      <c r="U139" s="230">
        <v>0</v>
      </c>
      <c r="V139" s="230">
        <f>ROUND(E139*U139,2)</f>
        <v>0</v>
      </c>
      <c r="W139" s="230"/>
      <c r="X139" s="230" t="s">
        <v>155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296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9" t="s">
        <v>354</v>
      </c>
      <c r="D140" s="232"/>
      <c r="E140" s="233">
        <v>15.74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161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28"/>
      <c r="B141" s="229"/>
      <c r="C141" s="259" t="s">
        <v>355</v>
      </c>
      <c r="D141" s="232"/>
      <c r="E141" s="233">
        <v>16.010000000000002</v>
      </c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161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47">
        <v>71</v>
      </c>
      <c r="B142" s="248" t="s">
        <v>356</v>
      </c>
      <c r="C142" s="257" t="s">
        <v>357</v>
      </c>
      <c r="D142" s="249" t="s">
        <v>0</v>
      </c>
      <c r="E142" s="250">
        <v>473.02179999999998</v>
      </c>
      <c r="F142" s="251"/>
      <c r="G142" s="252">
        <f>ROUND(E142*F142,2)</f>
        <v>0</v>
      </c>
      <c r="H142" s="231"/>
      <c r="I142" s="230">
        <f>ROUND(E142*H142,2)</f>
        <v>0</v>
      </c>
      <c r="J142" s="231"/>
      <c r="K142" s="230">
        <f>ROUND(E142*J142,2)</f>
        <v>0</v>
      </c>
      <c r="L142" s="230">
        <v>15</v>
      </c>
      <c r="M142" s="230">
        <f>G142*(1+L142/100)</f>
        <v>0</v>
      </c>
      <c r="N142" s="230">
        <v>0</v>
      </c>
      <c r="O142" s="230">
        <f>ROUND(E142*N142,2)</f>
        <v>0</v>
      </c>
      <c r="P142" s="230">
        <v>0</v>
      </c>
      <c r="Q142" s="230">
        <f>ROUND(E142*P142,2)</f>
        <v>0</v>
      </c>
      <c r="R142" s="230"/>
      <c r="S142" s="230" t="s">
        <v>153</v>
      </c>
      <c r="T142" s="230" t="s">
        <v>154</v>
      </c>
      <c r="U142" s="230">
        <v>0</v>
      </c>
      <c r="V142" s="230">
        <f>ROUND(E142*U142,2)</f>
        <v>0</v>
      </c>
      <c r="W142" s="230"/>
      <c r="X142" s="230" t="s">
        <v>155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296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x14ac:dyDescent="0.2">
      <c r="A143" s="235" t="s">
        <v>148</v>
      </c>
      <c r="B143" s="236" t="s">
        <v>108</v>
      </c>
      <c r="C143" s="256" t="s">
        <v>109</v>
      </c>
      <c r="D143" s="237"/>
      <c r="E143" s="238"/>
      <c r="F143" s="239"/>
      <c r="G143" s="240">
        <f>SUMIF(AG144:AG153,"&lt;&gt;NOR",G144:G153)</f>
        <v>0</v>
      </c>
      <c r="H143" s="234"/>
      <c r="I143" s="234">
        <f>SUM(I144:I153)</f>
        <v>0</v>
      </c>
      <c r="J143" s="234"/>
      <c r="K143" s="234">
        <f>SUM(K144:K153)</f>
        <v>0</v>
      </c>
      <c r="L143" s="234"/>
      <c r="M143" s="234">
        <f>SUM(M144:M153)</f>
        <v>0</v>
      </c>
      <c r="N143" s="234"/>
      <c r="O143" s="234">
        <f>SUM(O144:O153)</f>
        <v>0</v>
      </c>
      <c r="P143" s="234"/>
      <c r="Q143" s="234">
        <f>SUM(Q144:Q153)</f>
        <v>0</v>
      </c>
      <c r="R143" s="234"/>
      <c r="S143" s="234"/>
      <c r="T143" s="234"/>
      <c r="U143" s="234"/>
      <c r="V143" s="234">
        <f>SUM(V144:V153)</f>
        <v>0.12</v>
      </c>
      <c r="W143" s="234"/>
      <c r="X143" s="234"/>
      <c r="AG143" t="s">
        <v>149</v>
      </c>
    </row>
    <row r="144" spans="1:60" outlineLevel="1" x14ac:dyDescent="0.2">
      <c r="A144" s="241">
        <v>72</v>
      </c>
      <c r="B144" s="242" t="s">
        <v>358</v>
      </c>
      <c r="C144" s="258" t="s">
        <v>350</v>
      </c>
      <c r="D144" s="243" t="s">
        <v>167</v>
      </c>
      <c r="E144" s="244">
        <v>0.8</v>
      </c>
      <c r="F144" s="245"/>
      <c r="G144" s="246">
        <f>ROUND(E144*F144,2)</f>
        <v>0</v>
      </c>
      <c r="H144" s="231"/>
      <c r="I144" s="230">
        <f>ROUND(E144*H144,2)</f>
        <v>0</v>
      </c>
      <c r="J144" s="231"/>
      <c r="K144" s="230">
        <f>ROUND(E144*J144,2)</f>
        <v>0</v>
      </c>
      <c r="L144" s="230">
        <v>15</v>
      </c>
      <c r="M144" s="230">
        <f>G144*(1+L144/100)</f>
        <v>0</v>
      </c>
      <c r="N144" s="230">
        <v>1.7000000000000001E-4</v>
      </c>
      <c r="O144" s="230">
        <f>ROUND(E144*N144,2)</f>
        <v>0</v>
      </c>
      <c r="P144" s="230">
        <v>0</v>
      </c>
      <c r="Q144" s="230">
        <f>ROUND(E144*P144,2)</f>
        <v>0</v>
      </c>
      <c r="R144" s="230"/>
      <c r="S144" s="230" t="s">
        <v>153</v>
      </c>
      <c r="T144" s="230" t="s">
        <v>154</v>
      </c>
      <c r="U144" s="230">
        <v>0.152</v>
      </c>
      <c r="V144" s="230">
        <f>ROUND(E144*U144,2)</f>
        <v>0.12</v>
      </c>
      <c r="W144" s="230"/>
      <c r="X144" s="230" t="s">
        <v>155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156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59" t="s">
        <v>359</v>
      </c>
      <c r="D145" s="232"/>
      <c r="E145" s="233">
        <v>0.8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161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41">
        <v>73</v>
      </c>
      <c r="B146" s="242" t="s">
        <v>352</v>
      </c>
      <c r="C146" s="258" t="s">
        <v>353</v>
      </c>
      <c r="D146" s="243" t="s">
        <v>167</v>
      </c>
      <c r="E146" s="244">
        <v>20.344000000000001</v>
      </c>
      <c r="F146" s="245"/>
      <c r="G146" s="246">
        <f>ROUND(E146*F146,2)</f>
        <v>0</v>
      </c>
      <c r="H146" s="231"/>
      <c r="I146" s="230">
        <f>ROUND(E146*H146,2)</f>
        <v>0</v>
      </c>
      <c r="J146" s="231"/>
      <c r="K146" s="230">
        <f>ROUND(E146*J146,2)</f>
        <v>0</v>
      </c>
      <c r="L146" s="230">
        <v>15</v>
      </c>
      <c r="M146" s="230">
        <f>G146*(1+L146/100)</f>
        <v>0</v>
      </c>
      <c r="N146" s="230">
        <v>0</v>
      </c>
      <c r="O146" s="230">
        <f>ROUND(E146*N146,2)</f>
        <v>0</v>
      </c>
      <c r="P146" s="230">
        <v>0</v>
      </c>
      <c r="Q146" s="230">
        <f>ROUND(E146*P146,2)</f>
        <v>0</v>
      </c>
      <c r="R146" s="230"/>
      <c r="S146" s="230" t="s">
        <v>153</v>
      </c>
      <c r="T146" s="230" t="s">
        <v>154</v>
      </c>
      <c r="U146" s="230">
        <v>0</v>
      </c>
      <c r="V146" s="230">
        <f>ROUND(E146*U146,2)</f>
        <v>0</v>
      </c>
      <c r="W146" s="230"/>
      <c r="X146" s="230" t="s">
        <v>155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296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59" t="s">
        <v>360</v>
      </c>
      <c r="D147" s="232"/>
      <c r="E147" s="233">
        <v>6.55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161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59" t="s">
        <v>361</v>
      </c>
      <c r="D148" s="232"/>
      <c r="E148" s="233">
        <v>13.8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161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ht="22.5" outlineLevel="1" x14ac:dyDescent="0.2">
      <c r="A149" s="241">
        <v>74</v>
      </c>
      <c r="B149" s="242" t="s">
        <v>362</v>
      </c>
      <c r="C149" s="258" t="s">
        <v>363</v>
      </c>
      <c r="D149" s="243" t="s">
        <v>159</v>
      </c>
      <c r="E149" s="244">
        <v>13.7</v>
      </c>
      <c r="F149" s="245"/>
      <c r="G149" s="246">
        <f>ROUND(E149*F149,2)</f>
        <v>0</v>
      </c>
      <c r="H149" s="231"/>
      <c r="I149" s="230">
        <f>ROUND(E149*H149,2)</f>
        <v>0</v>
      </c>
      <c r="J149" s="231"/>
      <c r="K149" s="230">
        <f>ROUND(E149*J149,2)</f>
        <v>0</v>
      </c>
      <c r="L149" s="230">
        <v>15</v>
      </c>
      <c r="M149" s="230">
        <f>G149*(1+L149/100)</f>
        <v>0</v>
      </c>
      <c r="N149" s="230">
        <v>0</v>
      </c>
      <c r="O149" s="230">
        <f>ROUND(E149*N149,2)</f>
        <v>0</v>
      </c>
      <c r="P149" s="230">
        <v>0</v>
      </c>
      <c r="Q149" s="230">
        <f>ROUND(E149*P149,2)</f>
        <v>0</v>
      </c>
      <c r="R149" s="230"/>
      <c r="S149" s="230" t="s">
        <v>153</v>
      </c>
      <c r="T149" s="230" t="s">
        <v>154</v>
      </c>
      <c r="U149" s="230">
        <v>0</v>
      </c>
      <c r="V149" s="230">
        <f>ROUND(E149*U149,2)</f>
        <v>0</v>
      </c>
      <c r="W149" s="230"/>
      <c r="X149" s="230" t="s">
        <v>155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296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59" t="s">
        <v>364</v>
      </c>
      <c r="D150" s="232"/>
      <c r="E150" s="233">
        <v>13.7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161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ht="22.5" outlineLevel="1" x14ac:dyDescent="0.2">
      <c r="A151" s="241">
        <v>75</v>
      </c>
      <c r="B151" s="242" t="s">
        <v>365</v>
      </c>
      <c r="C151" s="258" t="s">
        <v>366</v>
      </c>
      <c r="D151" s="243" t="s">
        <v>159</v>
      </c>
      <c r="E151" s="244">
        <v>15.07</v>
      </c>
      <c r="F151" s="245"/>
      <c r="G151" s="246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15</v>
      </c>
      <c r="M151" s="230">
        <f>G151*(1+L151/100)</f>
        <v>0</v>
      </c>
      <c r="N151" s="230">
        <v>0</v>
      </c>
      <c r="O151" s="230">
        <f>ROUND(E151*N151,2)</f>
        <v>0</v>
      </c>
      <c r="P151" s="230">
        <v>0</v>
      </c>
      <c r="Q151" s="230">
        <f>ROUND(E151*P151,2)</f>
        <v>0</v>
      </c>
      <c r="R151" s="230"/>
      <c r="S151" s="230" t="s">
        <v>153</v>
      </c>
      <c r="T151" s="230" t="s">
        <v>154</v>
      </c>
      <c r="U151" s="230">
        <v>0</v>
      </c>
      <c r="V151" s="230">
        <f>ROUND(E151*U151,2)</f>
        <v>0</v>
      </c>
      <c r="W151" s="230"/>
      <c r="X151" s="230" t="s">
        <v>214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306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59" t="s">
        <v>367</v>
      </c>
      <c r="D152" s="232"/>
      <c r="E152" s="233">
        <v>15.07</v>
      </c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3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161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47">
        <v>76</v>
      </c>
      <c r="B153" s="248" t="s">
        <v>368</v>
      </c>
      <c r="C153" s="257" t="s">
        <v>369</v>
      </c>
      <c r="D153" s="249" t="s">
        <v>0</v>
      </c>
      <c r="E153" s="250">
        <v>127.9875</v>
      </c>
      <c r="F153" s="251"/>
      <c r="G153" s="252">
        <f>ROUND(E153*F153,2)</f>
        <v>0</v>
      </c>
      <c r="H153" s="231"/>
      <c r="I153" s="230">
        <f>ROUND(E153*H153,2)</f>
        <v>0</v>
      </c>
      <c r="J153" s="231"/>
      <c r="K153" s="230">
        <f>ROUND(E153*J153,2)</f>
        <v>0</v>
      </c>
      <c r="L153" s="230">
        <v>15</v>
      </c>
      <c r="M153" s="230">
        <f>G153*(1+L153/100)</f>
        <v>0</v>
      </c>
      <c r="N153" s="230">
        <v>0</v>
      </c>
      <c r="O153" s="230">
        <f>ROUND(E153*N153,2)</f>
        <v>0</v>
      </c>
      <c r="P153" s="230">
        <v>0</v>
      </c>
      <c r="Q153" s="230">
        <f>ROUND(E153*P153,2)</f>
        <v>0</v>
      </c>
      <c r="R153" s="230"/>
      <c r="S153" s="230" t="s">
        <v>153</v>
      </c>
      <c r="T153" s="230" t="s">
        <v>154</v>
      </c>
      <c r="U153" s="230">
        <v>0</v>
      </c>
      <c r="V153" s="230">
        <f>ROUND(E153*U153,2)</f>
        <v>0</v>
      </c>
      <c r="W153" s="230"/>
      <c r="X153" s="230" t="s">
        <v>155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296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x14ac:dyDescent="0.2">
      <c r="A154" s="235" t="s">
        <v>148</v>
      </c>
      <c r="B154" s="236" t="s">
        <v>110</v>
      </c>
      <c r="C154" s="256" t="s">
        <v>111</v>
      </c>
      <c r="D154" s="237"/>
      <c r="E154" s="238"/>
      <c r="F154" s="239"/>
      <c r="G154" s="240">
        <f>SUMIF(AG155:AG168,"&lt;&gt;NOR",G155:G168)</f>
        <v>0</v>
      </c>
      <c r="H154" s="234"/>
      <c r="I154" s="234">
        <f>SUM(I155:I168)</f>
        <v>0</v>
      </c>
      <c r="J154" s="234"/>
      <c r="K154" s="234">
        <f>SUM(K155:K168)</f>
        <v>0</v>
      </c>
      <c r="L154" s="234"/>
      <c r="M154" s="234">
        <f>SUM(M155:M168)</f>
        <v>0</v>
      </c>
      <c r="N154" s="234"/>
      <c r="O154" s="234">
        <f>SUM(O155:O168)</f>
        <v>0.36</v>
      </c>
      <c r="P154" s="234"/>
      <c r="Q154" s="234">
        <f>SUM(Q155:Q168)</f>
        <v>0</v>
      </c>
      <c r="R154" s="234"/>
      <c r="S154" s="234"/>
      <c r="T154" s="234"/>
      <c r="U154" s="234"/>
      <c r="V154" s="234">
        <f>SUM(V155:V168)</f>
        <v>20.759999999999998</v>
      </c>
      <c r="W154" s="234"/>
      <c r="X154" s="234"/>
      <c r="AG154" t="s">
        <v>149</v>
      </c>
    </row>
    <row r="155" spans="1:60" outlineLevel="1" x14ac:dyDescent="0.2">
      <c r="A155" s="241">
        <v>77</v>
      </c>
      <c r="B155" s="242" t="s">
        <v>370</v>
      </c>
      <c r="C155" s="258" t="s">
        <v>371</v>
      </c>
      <c r="D155" s="243" t="s">
        <v>159</v>
      </c>
      <c r="E155" s="244">
        <v>19.84</v>
      </c>
      <c r="F155" s="245"/>
      <c r="G155" s="246">
        <f>ROUND(E155*F155,2)</f>
        <v>0</v>
      </c>
      <c r="H155" s="231"/>
      <c r="I155" s="230">
        <f>ROUND(E155*H155,2)</f>
        <v>0</v>
      </c>
      <c r="J155" s="231"/>
      <c r="K155" s="230">
        <f>ROUND(E155*J155,2)</f>
        <v>0</v>
      </c>
      <c r="L155" s="230">
        <v>15</v>
      </c>
      <c r="M155" s="230">
        <f>G155*(1+L155/100)</f>
        <v>0</v>
      </c>
      <c r="N155" s="230">
        <v>2.1000000000000001E-4</v>
      </c>
      <c r="O155" s="230">
        <f>ROUND(E155*N155,2)</f>
        <v>0</v>
      </c>
      <c r="P155" s="230">
        <v>0</v>
      </c>
      <c r="Q155" s="230">
        <f>ROUND(E155*P155,2)</f>
        <v>0</v>
      </c>
      <c r="R155" s="230"/>
      <c r="S155" s="230" t="s">
        <v>153</v>
      </c>
      <c r="T155" s="230" t="s">
        <v>154</v>
      </c>
      <c r="U155" s="230">
        <v>0.05</v>
      </c>
      <c r="V155" s="230">
        <f>ROUND(E155*U155,2)</f>
        <v>0.99</v>
      </c>
      <c r="W155" s="230"/>
      <c r="X155" s="230" t="s">
        <v>155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156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/>
      <c r="B156" s="229"/>
      <c r="C156" s="259" t="s">
        <v>372</v>
      </c>
      <c r="D156" s="232"/>
      <c r="E156" s="233">
        <v>19.84</v>
      </c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  <c r="T156" s="230"/>
      <c r="U156" s="230"/>
      <c r="V156" s="230"/>
      <c r="W156" s="230"/>
      <c r="X156" s="230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161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41">
        <v>78</v>
      </c>
      <c r="B157" s="242" t="s">
        <v>373</v>
      </c>
      <c r="C157" s="258" t="s">
        <v>374</v>
      </c>
      <c r="D157" s="243" t="s">
        <v>159</v>
      </c>
      <c r="E157" s="244">
        <v>19.8352</v>
      </c>
      <c r="F157" s="245"/>
      <c r="G157" s="246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15</v>
      </c>
      <c r="M157" s="230">
        <f>G157*(1+L157/100)</f>
        <v>0</v>
      </c>
      <c r="N157" s="230">
        <v>3.2499999999999999E-3</v>
      </c>
      <c r="O157" s="230">
        <f>ROUND(E157*N157,2)</f>
        <v>0.06</v>
      </c>
      <c r="P157" s="230">
        <v>0</v>
      </c>
      <c r="Q157" s="230">
        <f>ROUND(E157*P157,2)</f>
        <v>0</v>
      </c>
      <c r="R157" s="230"/>
      <c r="S157" s="230" t="s">
        <v>153</v>
      </c>
      <c r="T157" s="230" t="s">
        <v>154</v>
      </c>
      <c r="U157" s="230">
        <v>0.98399999999999999</v>
      </c>
      <c r="V157" s="230">
        <f>ROUND(E157*U157,2)</f>
        <v>19.52</v>
      </c>
      <c r="W157" s="230"/>
      <c r="X157" s="230" t="s">
        <v>155</v>
      </c>
      <c r="Y157" s="211"/>
      <c r="Z157" s="211"/>
      <c r="AA157" s="211"/>
      <c r="AB157" s="211"/>
      <c r="AC157" s="211"/>
      <c r="AD157" s="211"/>
      <c r="AE157" s="211"/>
      <c r="AF157" s="211"/>
      <c r="AG157" s="211" t="s">
        <v>296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28"/>
      <c r="B158" s="229"/>
      <c r="C158" s="259" t="s">
        <v>375</v>
      </c>
      <c r="D158" s="232"/>
      <c r="E158" s="233">
        <v>12.67</v>
      </c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161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9" t="s">
        <v>376</v>
      </c>
      <c r="D159" s="232"/>
      <c r="E159" s="233">
        <v>5.24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161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9" t="s">
        <v>377</v>
      </c>
      <c r="D160" s="232"/>
      <c r="E160" s="233">
        <v>1.92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161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41">
        <v>79</v>
      </c>
      <c r="B161" s="242" t="s">
        <v>378</v>
      </c>
      <c r="C161" s="258" t="s">
        <v>379</v>
      </c>
      <c r="D161" s="243" t="s">
        <v>159</v>
      </c>
      <c r="E161" s="244">
        <v>19.84</v>
      </c>
      <c r="F161" s="245"/>
      <c r="G161" s="246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15</v>
      </c>
      <c r="M161" s="230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0"/>
      <c r="S161" s="230" t="s">
        <v>153</v>
      </c>
      <c r="T161" s="230" t="s">
        <v>154</v>
      </c>
      <c r="U161" s="230">
        <v>0</v>
      </c>
      <c r="V161" s="230">
        <f>ROUND(E161*U161,2)</f>
        <v>0</v>
      </c>
      <c r="W161" s="230"/>
      <c r="X161" s="230" t="s">
        <v>155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296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59" t="s">
        <v>372</v>
      </c>
      <c r="D162" s="232"/>
      <c r="E162" s="233">
        <v>19.84</v>
      </c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161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41">
        <v>80</v>
      </c>
      <c r="B163" s="242" t="s">
        <v>380</v>
      </c>
      <c r="C163" s="258" t="s">
        <v>381</v>
      </c>
      <c r="D163" s="243" t="s">
        <v>167</v>
      </c>
      <c r="E163" s="244">
        <v>2.1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15</v>
      </c>
      <c r="M163" s="230">
        <f>G163*(1+L163/100)</f>
        <v>0</v>
      </c>
      <c r="N163" s="230">
        <v>1E-4</v>
      </c>
      <c r="O163" s="230">
        <f>ROUND(E163*N163,2)</f>
        <v>0</v>
      </c>
      <c r="P163" s="230">
        <v>0</v>
      </c>
      <c r="Q163" s="230">
        <f>ROUND(E163*P163,2)</f>
        <v>0</v>
      </c>
      <c r="R163" s="230"/>
      <c r="S163" s="230" t="s">
        <v>153</v>
      </c>
      <c r="T163" s="230" t="s">
        <v>154</v>
      </c>
      <c r="U163" s="230">
        <v>0.12</v>
      </c>
      <c r="V163" s="230">
        <f>ROUND(E163*U163,2)</f>
        <v>0.25</v>
      </c>
      <c r="W163" s="230"/>
      <c r="X163" s="230" t="s">
        <v>155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156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59" t="s">
        <v>382</v>
      </c>
      <c r="D164" s="232"/>
      <c r="E164" s="233">
        <v>0.9</v>
      </c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161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59" t="s">
        <v>383</v>
      </c>
      <c r="D165" s="232"/>
      <c r="E165" s="233">
        <v>1.2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161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41">
        <v>81</v>
      </c>
      <c r="B166" s="242" t="s">
        <v>384</v>
      </c>
      <c r="C166" s="258" t="s">
        <v>385</v>
      </c>
      <c r="D166" s="243" t="s">
        <v>159</v>
      </c>
      <c r="E166" s="244">
        <v>22.22</v>
      </c>
      <c r="F166" s="245"/>
      <c r="G166" s="246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15</v>
      </c>
      <c r="M166" s="230">
        <f>G166*(1+L166/100)</f>
        <v>0</v>
      </c>
      <c r="N166" s="230">
        <v>1.3599999999999999E-2</v>
      </c>
      <c r="O166" s="230">
        <f>ROUND(E166*N166,2)</f>
        <v>0.3</v>
      </c>
      <c r="P166" s="230">
        <v>0</v>
      </c>
      <c r="Q166" s="230">
        <f>ROUND(E166*P166,2)</f>
        <v>0</v>
      </c>
      <c r="R166" s="230"/>
      <c r="S166" s="230" t="s">
        <v>153</v>
      </c>
      <c r="T166" s="230" t="s">
        <v>154</v>
      </c>
      <c r="U166" s="230">
        <v>0</v>
      </c>
      <c r="V166" s="230">
        <f>ROUND(E166*U166,2)</f>
        <v>0</v>
      </c>
      <c r="W166" s="230"/>
      <c r="X166" s="230" t="s">
        <v>214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215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59" t="s">
        <v>386</v>
      </c>
      <c r="D167" s="232"/>
      <c r="E167" s="233">
        <v>22.22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161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47">
        <v>82</v>
      </c>
      <c r="B168" s="248" t="s">
        <v>387</v>
      </c>
      <c r="C168" s="257" t="s">
        <v>388</v>
      </c>
      <c r="D168" s="249" t="s">
        <v>0</v>
      </c>
      <c r="E168" s="250">
        <v>197.1703</v>
      </c>
      <c r="F168" s="251"/>
      <c r="G168" s="252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15</v>
      </c>
      <c r="M168" s="230">
        <f>G168*(1+L168/100)</f>
        <v>0</v>
      </c>
      <c r="N168" s="230">
        <v>0</v>
      </c>
      <c r="O168" s="230">
        <f>ROUND(E168*N168,2)</f>
        <v>0</v>
      </c>
      <c r="P168" s="230">
        <v>0</v>
      </c>
      <c r="Q168" s="230">
        <f>ROUND(E168*P168,2)</f>
        <v>0</v>
      </c>
      <c r="R168" s="230"/>
      <c r="S168" s="230" t="s">
        <v>153</v>
      </c>
      <c r="T168" s="230" t="s">
        <v>154</v>
      </c>
      <c r="U168" s="230">
        <v>0</v>
      </c>
      <c r="V168" s="230">
        <f>ROUND(E168*U168,2)</f>
        <v>0</v>
      </c>
      <c r="W168" s="230"/>
      <c r="X168" s="230" t="s">
        <v>155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296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x14ac:dyDescent="0.2">
      <c r="A169" s="235" t="s">
        <v>148</v>
      </c>
      <c r="B169" s="236" t="s">
        <v>112</v>
      </c>
      <c r="C169" s="256" t="s">
        <v>113</v>
      </c>
      <c r="D169" s="237"/>
      <c r="E169" s="238"/>
      <c r="F169" s="239"/>
      <c r="G169" s="240">
        <f>SUMIF(AG170:AG170,"&lt;&gt;NOR",G170:G170)</f>
        <v>0</v>
      </c>
      <c r="H169" s="234"/>
      <c r="I169" s="234">
        <f>SUM(I170:I170)</f>
        <v>0</v>
      </c>
      <c r="J169" s="234"/>
      <c r="K169" s="234">
        <f>SUM(K170:K170)</f>
        <v>0</v>
      </c>
      <c r="L169" s="234"/>
      <c r="M169" s="234">
        <f>SUM(M170:M170)</f>
        <v>0</v>
      </c>
      <c r="N169" s="234"/>
      <c r="O169" s="234">
        <f>SUM(O170:O170)</f>
        <v>0</v>
      </c>
      <c r="P169" s="234"/>
      <c r="Q169" s="234">
        <f>SUM(Q170:Q170)</f>
        <v>0</v>
      </c>
      <c r="R169" s="234"/>
      <c r="S169" s="234"/>
      <c r="T169" s="234"/>
      <c r="U169" s="234"/>
      <c r="V169" s="234">
        <f>SUM(V170:V170)</f>
        <v>0</v>
      </c>
      <c r="W169" s="234"/>
      <c r="X169" s="234"/>
      <c r="AG169" t="s">
        <v>149</v>
      </c>
    </row>
    <row r="170" spans="1:60" outlineLevel="1" x14ac:dyDescent="0.2">
      <c r="A170" s="247">
        <v>83</v>
      </c>
      <c r="B170" s="248" t="s">
        <v>389</v>
      </c>
      <c r="C170" s="257" t="s">
        <v>390</v>
      </c>
      <c r="D170" s="249" t="s">
        <v>152</v>
      </c>
      <c r="E170" s="250">
        <v>1</v>
      </c>
      <c r="F170" s="251"/>
      <c r="G170" s="252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15</v>
      </c>
      <c r="M170" s="230">
        <f>G170*(1+L170/100)</f>
        <v>0</v>
      </c>
      <c r="N170" s="230">
        <v>0</v>
      </c>
      <c r="O170" s="230">
        <f>ROUND(E170*N170,2)</f>
        <v>0</v>
      </c>
      <c r="P170" s="230">
        <v>0</v>
      </c>
      <c r="Q170" s="230">
        <f>ROUND(E170*P170,2)</f>
        <v>0</v>
      </c>
      <c r="R170" s="230"/>
      <c r="S170" s="230" t="s">
        <v>153</v>
      </c>
      <c r="T170" s="230" t="s">
        <v>154</v>
      </c>
      <c r="U170" s="230">
        <v>0</v>
      </c>
      <c r="V170" s="230">
        <f>ROUND(E170*U170,2)</f>
        <v>0</v>
      </c>
      <c r="W170" s="230"/>
      <c r="X170" s="230" t="s">
        <v>155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296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x14ac:dyDescent="0.2">
      <c r="A171" s="235" t="s">
        <v>148</v>
      </c>
      <c r="B171" s="236" t="s">
        <v>114</v>
      </c>
      <c r="C171" s="256" t="s">
        <v>115</v>
      </c>
      <c r="D171" s="237"/>
      <c r="E171" s="238"/>
      <c r="F171" s="239"/>
      <c r="G171" s="240">
        <f>SUMIF(AG172:AG173,"&lt;&gt;NOR",G172:G173)</f>
        <v>0</v>
      </c>
      <c r="H171" s="234"/>
      <c r="I171" s="234">
        <f>SUM(I172:I173)</f>
        <v>0</v>
      </c>
      <c r="J171" s="234"/>
      <c r="K171" s="234">
        <f>SUM(K172:K173)</f>
        <v>0</v>
      </c>
      <c r="L171" s="234"/>
      <c r="M171" s="234">
        <f>SUM(M172:M173)</f>
        <v>0</v>
      </c>
      <c r="N171" s="234"/>
      <c r="O171" s="234">
        <f>SUM(O172:O173)</f>
        <v>0.09</v>
      </c>
      <c r="P171" s="234"/>
      <c r="Q171" s="234">
        <f>SUM(Q172:Q173)</f>
        <v>0</v>
      </c>
      <c r="R171" s="234"/>
      <c r="S171" s="234"/>
      <c r="T171" s="234"/>
      <c r="U171" s="234"/>
      <c r="V171" s="234">
        <f>SUM(V172:V173)</f>
        <v>13.64</v>
      </c>
      <c r="W171" s="234"/>
      <c r="X171" s="234"/>
      <c r="AG171" t="s">
        <v>149</v>
      </c>
    </row>
    <row r="172" spans="1:60" outlineLevel="1" x14ac:dyDescent="0.2">
      <c r="A172" s="247">
        <v>84</v>
      </c>
      <c r="B172" s="248" t="s">
        <v>391</v>
      </c>
      <c r="C172" s="257" t="s">
        <v>392</v>
      </c>
      <c r="D172" s="249" t="s">
        <v>159</v>
      </c>
      <c r="E172" s="250">
        <v>195.64741000000001</v>
      </c>
      <c r="F172" s="251"/>
      <c r="G172" s="252">
        <f>ROUND(E172*F172,2)</f>
        <v>0</v>
      </c>
      <c r="H172" s="231"/>
      <c r="I172" s="230">
        <f>ROUND(E172*H172,2)</f>
        <v>0</v>
      </c>
      <c r="J172" s="231"/>
      <c r="K172" s="230">
        <f>ROUND(E172*J172,2)</f>
        <v>0</v>
      </c>
      <c r="L172" s="230">
        <v>15</v>
      </c>
      <c r="M172" s="230">
        <f>G172*(1+L172/100)</f>
        <v>0</v>
      </c>
      <c r="N172" s="230">
        <v>0</v>
      </c>
      <c r="O172" s="230">
        <f>ROUND(E172*N172,2)</f>
        <v>0</v>
      </c>
      <c r="P172" s="230">
        <v>0</v>
      </c>
      <c r="Q172" s="230">
        <f>ROUND(E172*P172,2)</f>
        <v>0</v>
      </c>
      <c r="R172" s="230"/>
      <c r="S172" s="230" t="s">
        <v>153</v>
      </c>
      <c r="T172" s="230" t="s">
        <v>154</v>
      </c>
      <c r="U172" s="230">
        <v>6.9709999999999994E-2</v>
      </c>
      <c r="V172" s="230">
        <f>ROUND(E172*U172,2)</f>
        <v>13.64</v>
      </c>
      <c r="W172" s="230"/>
      <c r="X172" s="230" t="s">
        <v>155</v>
      </c>
      <c r="Y172" s="211"/>
      <c r="Z172" s="211"/>
      <c r="AA172" s="211"/>
      <c r="AB172" s="211"/>
      <c r="AC172" s="211"/>
      <c r="AD172" s="211"/>
      <c r="AE172" s="211"/>
      <c r="AF172" s="211"/>
      <c r="AG172" s="211" t="s">
        <v>156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47">
        <v>85</v>
      </c>
      <c r="B173" s="248" t="s">
        <v>393</v>
      </c>
      <c r="C173" s="257" t="s">
        <v>394</v>
      </c>
      <c r="D173" s="249" t="s">
        <v>159</v>
      </c>
      <c r="E173" s="250">
        <v>212.54799</v>
      </c>
      <c r="F173" s="251"/>
      <c r="G173" s="252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15</v>
      </c>
      <c r="M173" s="230">
        <f>G173*(1+L173/100)</f>
        <v>0</v>
      </c>
      <c r="N173" s="230">
        <v>4.2000000000000002E-4</v>
      </c>
      <c r="O173" s="230">
        <f>ROUND(E173*N173,2)</f>
        <v>0.09</v>
      </c>
      <c r="P173" s="230">
        <v>0</v>
      </c>
      <c r="Q173" s="230">
        <f>ROUND(E173*P173,2)</f>
        <v>0</v>
      </c>
      <c r="R173" s="230"/>
      <c r="S173" s="230" t="s">
        <v>153</v>
      </c>
      <c r="T173" s="230" t="s">
        <v>154</v>
      </c>
      <c r="U173" s="230">
        <v>0</v>
      </c>
      <c r="V173" s="230">
        <f>ROUND(E173*U173,2)</f>
        <v>0</v>
      </c>
      <c r="W173" s="230"/>
      <c r="X173" s="230" t="s">
        <v>287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395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">
      <c r="A174" s="235" t="s">
        <v>148</v>
      </c>
      <c r="B174" s="236" t="s">
        <v>118</v>
      </c>
      <c r="C174" s="256" t="s">
        <v>119</v>
      </c>
      <c r="D174" s="237"/>
      <c r="E174" s="238"/>
      <c r="F174" s="239"/>
      <c r="G174" s="240">
        <f>SUMIF(AG175:AG181,"&lt;&gt;NOR",G175:G181)</f>
        <v>0</v>
      </c>
      <c r="H174" s="234"/>
      <c r="I174" s="234">
        <f>SUM(I175:I181)</f>
        <v>0</v>
      </c>
      <c r="J174" s="234"/>
      <c r="K174" s="234">
        <f>SUM(K175:K181)</f>
        <v>0</v>
      </c>
      <c r="L174" s="234"/>
      <c r="M174" s="234">
        <f>SUM(M175:M181)</f>
        <v>0</v>
      </c>
      <c r="N174" s="234"/>
      <c r="O174" s="234">
        <f>SUM(O175:O181)</f>
        <v>0</v>
      </c>
      <c r="P174" s="234"/>
      <c r="Q174" s="234">
        <f>SUM(Q175:Q181)</f>
        <v>0</v>
      </c>
      <c r="R174" s="234"/>
      <c r="S174" s="234"/>
      <c r="T174" s="234"/>
      <c r="U174" s="234"/>
      <c r="V174" s="234">
        <f>SUM(V175:V181)</f>
        <v>1208.05</v>
      </c>
      <c r="W174" s="234"/>
      <c r="X174" s="234"/>
      <c r="AG174" t="s">
        <v>149</v>
      </c>
    </row>
    <row r="175" spans="1:60" outlineLevel="1" x14ac:dyDescent="0.2">
      <c r="A175" s="247">
        <v>86</v>
      </c>
      <c r="B175" s="248" t="s">
        <v>396</v>
      </c>
      <c r="C175" s="257" t="s">
        <v>397</v>
      </c>
      <c r="D175" s="249" t="s">
        <v>284</v>
      </c>
      <c r="E175" s="250">
        <v>4.49315</v>
      </c>
      <c r="F175" s="251"/>
      <c r="G175" s="252">
        <f>ROUND(E175*F175,2)</f>
        <v>0</v>
      </c>
      <c r="H175" s="231"/>
      <c r="I175" s="230">
        <f>ROUND(E175*H175,2)</f>
        <v>0</v>
      </c>
      <c r="J175" s="231"/>
      <c r="K175" s="230">
        <f>ROUND(E175*J175,2)</f>
        <v>0</v>
      </c>
      <c r="L175" s="230">
        <v>15</v>
      </c>
      <c r="M175" s="230">
        <f>G175*(1+L175/100)</f>
        <v>0</v>
      </c>
      <c r="N175" s="230">
        <v>0</v>
      </c>
      <c r="O175" s="230">
        <f>ROUND(E175*N175,2)</f>
        <v>0</v>
      </c>
      <c r="P175" s="230">
        <v>0</v>
      </c>
      <c r="Q175" s="230">
        <f>ROUND(E175*P175,2)</f>
        <v>0</v>
      </c>
      <c r="R175" s="230"/>
      <c r="S175" s="230" t="s">
        <v>153</v>
      </c>
      <c r="T175" s="230" t="s">
        <v>154</v>
      </c>
      <c r="U175" s="230">
        <v>0.16400000000000001</v>
      </c>
      <c r="V175" s="230">
        <f>ROUND(E175*U175,2)</f>
        <v>0.74</v>
      </c>
      <c r="W175" s="230"/>
      <c r="X175" s="230" t="s">
        <v>155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398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47">
        <v>87</v>
      </c>
      <c r="B176" s="248" t="s">
        <v>399</v>
      </c>
      <c r="C176" s="257" t="s">
        <v>400</v>
      </c>
      <c r="D176" s="249" t="s">
        <v>284</v>
      </c>
      <c r="E176" s="250">
        <v>4.49315</v>
      </c>
      <c r="F176" s="251"/>
      <c r="G176" s="252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15</v>
      </c>
      <c r="M176" s="230">
        <f>G176*(1+L176/100)</f>
        <v>0</v>
      </c>
      <c r="N176" s="230">
        <v>0</v>
      </c>
      <c r="O176" s="230">
        <f>ROUND(E176*N176,2)</f>
        <v>0</v>
      </c>
      <c r="P176" s="230">
        <v>0</v>
      </c>
      <c r="Q176" s="230">
        <f>ROUND(E176*P176,2)</f>
        <v>0</v>
      </c>
      <c r="R176" s="230"/>
      <c r="S176" s="230" t="s">
        <v>153</v>
      </c>
      <c r="T176" s="230" t="s">
        <v>154</v>
      </c>
      <c r="U176" s="230">
        <v>2.0089999999999999</v>
      </c>
      <c r="V176" s="230">
        <f>ROUND(E176*U176,2)</f>
        <v>9.0299999999999994</v>
      </c>
      <c r="W176" s="230"/>
      <c r="X176" s="230" t="s">
        <v>155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398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47">
        <v>88</v>
      </c>
      <c r="B177" s="248" t="s">
        <v>401</v>
      </c>
      <c r="C177" s="257" t="s">
        <v>402</v>
      </c>
      <c r="D177" s="249" t="s">
        <v>284</v>
      </c>
      <c r="E177" s="250">
        <v>4.49315</v>
      </c>
      <c r="F177" s="251"/>
      <c r="G177" s="252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15</v>
      </c>
      <c r="M177" s="230">
        <f>G177*(1+L177/100)</f>
        <v>0</v>
      </c>
      <c r="N177" s="230">
        <v>0</v>
      </c>
      <c r="O177" s="230">
        <f>ROUND(E177*N177,2)</f>
        <v>0</v>
      </c>
      <c r="P177" s="230">
        <v>0</v>
      </c>
      <c r="Q177" s="230">
        <f>ROUND(E177*P177,2)</f>
        <v>0</v>
      </c>
      <c r="R177" s="230"/>
      <c r="S177" s="230" t="s">
        <v>153</v>
      </c>
      <c r="T177" s="230" t="s">
        <v>154</v>
      </c>
      <c r="U177" s="230">
        <v>70.56</v>
      </c>
      <c r="V177" s="230">
        <f>ROUND(E177*U177,2)</f>
        <v>317.04000000000002</v>
      </c>
      <c r="W177" s="230"/>
      <c r="X177" s="230" t="s">
        <v>155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398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47">
        <v>89</v>
      </c>
      <c r="B178" s="248" t="s">
        <v>403</v>
      </c>
      <c r="C178" s="257" t="s">
        <v>404</v>
      </c>
      <c r="D178" s="249" t="s">
        <v>284</v>
      </c>
      <c r="E178" s="250">
        <v>62.904119999999999</v>
      </c>
      <c r="F178" s="251"/>
      <c r="G178" s="252">
        <f>ROUND(E178*F178,2)</f>
        <v>0</v>
      </c>
      <c r="H178" s="231"/>
      <c r="I178" s="230">
        <f>ROUND(E178*H178,2)</f>
        <v>0</v>
      </c>
      <c r="J178" s="231"/>
      <c r="K178" s="230">
        <f>ROUND(E178*J178,2)</f>
        <v>0</v>
      </c>
      <c r="L178" s="230">
        <v>15</v>
      </c>
      <c r="M178" s="230">
        <f>G178*(1+L178/100)</f>
        <v>0</v>
      </c>
      <c r="N178" s="230">
        <v>0</v>
      </c>
      <c r="O178" s="230">
        <f>ROUND(E178*N178,2)</f>
        <v>0</v>
      </c>
      <c r="P178" s="230">
        <v>0</v>
      </c>
      <c r="Q178" s="230">
        <f>ROUND(E178*P178,2)</f>
        <v>0</v>
      </c>
      <c r="R178" s="230"/>
      <c r="S178" s="230" t="s">
        <v>153</v>
      </c>
      <c r="T178" s="230" t="s">
        <v>154</v>
      </c>
      <c r="U178" s="230">
        <v>0</v>
      </c>
      <c r="V178" s="230">
        <f>ROUND(E178*U178,2)</f>
        <v>0</v>
      </c>
      <c r="W178" s="230"/>
      <c r="X178" s="230" t="s">
        <v>155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398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47">
        <v>90</v>
      </c>
      <c r="B179" s="248" t="s">
        <v>405</v>
      </c>
      <c r="C179" s="257" t="s">
        <v>406</v>
      </c>
      <c r="D179" s="249" t="s">
        <v>284</v>
      </c>
      <c r="E179" s="250">
        <v>4.49315</v>
      </c>
      <c r="F179" s="251"/>
      <c r="G179" s="252">
        <f>ROUND(E179*F179,2)</f>
        <v>0</v>
      </c>
      <c r="H179" s="231"/>
      <c r="I179" s="230">
        <f>ROUND(E179*H179,2)</f>
        <v>0</v>
      </c>
      <c r="J179" s="231"/>
      <c r="K179" s="230">
        <f>ROUND(E179*J179,2)</f>
        <v>0</v>
      </c>
      <c r="L179" s="230">
        <v>15</v>
      </c>
      <c r="M179" s="230">
        <f>G179*(1+L179/100)</f>
        <v>0</v>
      </c>
      <c r="N179" s="230">
        <v>0</v>
      </c>
      <c r="O179" s="230">
        <f>ROUND(E179*N179,2)</f>
        <v>0</v>
      </c>
      <c r="P179" s="230">
        <v>0</v>
      </c>
      <c r="Q179" s="230">
        <f>ROUND(E179*P179,2)</f>
        <v>0</v>
      </c>
      <c r="R179" s="230"/>
      <c r="S179" s="230" t="s">
        <v>153</v>
      </c>
      <c r="T179" s="230" t="s">
        <v>154</v>
      </c>
      <c r="U179" s="230">
        <v>135.648</v>
      </c>
      <c r="V179" s="230">
        <f>ROUND(E179*U179,2)</f>
        <v>609.49</v>
      </c>
      <c r="W179" s="230"/>
      <c r="X179" s="230" t="s">
        <v>155</v>
      </c>
      <c r="Y179" s="211"/>
      <c r="Z179" s="211"/>
      <c r="AA179" s="211"/>
      <c r="AB179" s="211"/>
      <c r="AC179" s="211"/>
      <c r="AD179" s="211"/>
      <c r="AE179" s="211"/>
      <c r="AF179" s="211"/>
      <c r="AG179" s="211" t="s">
        <v>398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47">
        <v>91</v>
      </c>
      <c r="B180" s="248" t="s">
        <v>407</v>
      </c>
      <c r="C180" s="257" t="s">
        <v>408</v>
      </c>
      <c r="D180" s="249" t="s">
        <v>284</v>
      </c>
      <c r="E180" s="250">
        <v>17.97261</v>
      </c>
      <c r="F180" s="251"/>
      <c r="G180" s="252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15</v>
      </c>
      <c r="M180" s="230">
        <f>G180*(1+L180/100)</f>
        <v>0</v>
      </c>
      <c r="N180" s="230">
        <v>0</v>
      </c>
      <c r="O180" s="230">
        <f>ROUND(E180*N180,2)</f>
        <v>0</v>
      </c>
      <c r="P180" s="230">
        <v>0</v>
      </c>
      <c r="Q180" s="230">
        <f>ROUND(E180*P180,2)</f>
        <v>0</v>
      </c>
      <c r="R180" s="230"/>
      <c r="S180" s="230" t="s">
        <v>153</v>
      </c>
      <c r="T180" s="230" t="s">
        <v>154</v>
      </c>
      <c r="U180" s="230">
        <v>15.12</v>
      </c>
      <c r="V180" s="230">
        <f>ROUND(E180*U180,2)</f>
        <v>271.75</v>
      </c>
      <c r="W180" s="230"/>
      <c r="X180" s="230" t="s">
        <v>155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398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7">
        <v>92</v>
      </c>
      <c r="B181" s="248" t="s">
        <v>409</v>
      </c>
      <c r="C181" s="257" t="s">
        <v>410</v>
      </c>
      <c r="D181" s="249" t="s">
        <v>284</v>
      </c>
      <c r="E181" s="250">
        <v>4.49315</v>
      </c>
      <c r="F181" s="251"/>
      <c r="G181" s="252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153</v>
      </c>
      <c r="T181" s="230" t="s">
        <v>154</v>
      </c>
      <c r="U181" s="230">
        <v>0</v>
      </c>
      <c r="V181" s="230">
        <f>ROUND(E181*U181,2)</f>
        <v>0</v>
      </c>
      <c r="W181" s="230"/>
      <c r="X181" s="230" t="s">
        <v>155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398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x14ac:dyDescent="0.2">
      <c r="A182" s="235" t="s">
        <v>148</v>
      </c>
      <c r="B182" s="236" t="s">
        <v>121</v>
      </c>
      <c r="C182" s="256" t="s">
        <v>30</v>
      </c>
      <c r="D182" s="237"/>
      <c r="E182" s="238"/>
      <c r="F182" s="239"/>
      <c r="G182" s="240">
        <f>SUMIF(AG183:AG185,"&lt;&gt;NOR",G183:G185)</f>
        <v>0</v>
      </c>
      <c r="H182" s="234"/>
      <c r="I182" s="234">
        <f>SUM(I183:I185)</f>
        <v>0</v>
      </c>
      <c r="J182" s="234"/>
      <c r="K182" s="234">
        <f>SUM(K183:K185)</f>
        <v>0</v>
      </c>
      <c r="L182" s="234"/>
      <c r="M182" s="234">
        <f>SUM(M183:M185)</f>
        <v>0</v>
      </c>
      <c r="N182" s="234"/>
      <c r="O182" s="234">
        <f>SUM(O183:O185)</f>
        <v>0</v>
      </c>
      <c r="P182" s="234"/>
      <c r="Q182" s="234">
        <f>SUM(Q183:Q185)</f>
        <v>0</v>
      </c>
      <c r="R182" s="234"/>
      <c r="S182" s="234"/>
      <c r="T182" s="234"/>
      <c r="U182" s="234"/>
      <c r="V182" s="234">
        <f>SUM(V183:V185)</f>
        <v>0</v>
      </c>
      <c r="W182" s="234"/>
      <c r="X182" s="234"/>
      <c r="AG182" t="s">
        <v>149</v>
      </c>
    </row>
    <row r="183" spans="1:60" outlineLevel="1" x14ac:dyDescent="0.2">
      <c r="A183" s="247">
        <v>93</v>
      </c>
      <c r="B183" s="248" t="s">
        <v>411</v>
      </c>
      <c r="C183" s="257" t="s">
        <v>412</v>
      </c>
      <c r="D183" s="249" t="s">
        <v>228</v>
      </c>
      <c r="E183" s="250">
        <v>1</v>
      </c>
      <c r="F183" s="251"/>
      <c r="G183" s="252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0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153</v>
      </c>
      <c r="T183" s="230" t="s">
        <v>154</v>
      </c>
      <c r="U183" s="230">
        <v>0</v>
      </c>
      <c r="V183" s="230">
        <f>ROUND(E183*U183,2)</f>
        <v>0</v>
      </c>
      <c r="W183" s="230"/>
      <c r="X183" s="230" t="s">
        <v>214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413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47">
        <v>94</v>
      </c>
      <c r="B184" s="248" t="s">
        <v>414</v>
      </c>
      <c r="C184" s="257" t="s">
        <v>415</v>
      </c>
      <c r="D184" s="249" t="s">
        <v>416</v>
      </c>
      <c r="E184" s="250">
        <v>1</v>
      </c>
      <c r="F184" s="251"/>
      <c r="G184" s="252">
        <f>ROUND(E184*F184,2)</f>
        <v>0</v>
      </c>
      <c r="H184" s="231"/>
      <c r="I184" s="230">
        <f>ROUND(E184*H184,2)</f>
        <v>0</v>
      </c>
      <c r="J184" s="231"/>
      <c r="K184" s="230">
        <f>ROUND(E184*J184,2)</f>
        <v>0</v>
      </c>
      <c r="L184" s="230">
        <v>15</v>
      </c>
      <c r="M184" s="230">
        <f>G184*(1+L184/100)</f>
        <v>0</v>
      </c>
      <c r="N184" s="230">
        <v>0</v>
      </c>
      <c r="O184" s="230">
        <f>ROUND(E184*N184,2)</f>
        <v>0</v>
      </c>
      <c r="P184" s="230">
        <v>0</v>
      </c>
      <c r="Q184" s="230">
        <f>ROUND(E184*P184,2)</f>
        <v>0</v>
      </c>
      <c r="R184" s="230"/>
      <c r="S184" s="230" t="s">
        <v>153</v>
      </c>
      <c r="T184" s="230" t="s">
        <v>154</v>
      </c>
      <c r="U184" s="230">
        <v>0</v>
      </c>
      <c r="V184" s="230">
        <f>ROUND(E184*U184,2)</f>
        <v>0</v>
      </c>
      <c r="W184" s="230"/>
      <c r="X184" s="230" t="s">
        <v>417</v>
      </c>
      <c r="Y184" s="211"/>
      <c r="Z184" s="211"/>
      <c r="AA184" s="211"/>
      <c r="AB184" s="211"/>
      <c r="AC184" s="211"/>
      <c r="AD184" s="211"/>
      <c r="AE184" s="211"/>
      <c r="AF184" s="211"/>
      <c r="AG184" s="211" t="s">
        <v>418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41">
        <v>95</v>
      </c>
      <c r="B185" s="242" t="s">
        <v>419</v>
      </c>
      <c r="C185" s="258" t="s">
        <v>420</v>
      </c>
      <c r="D185" s="243" t="s">
        <v>416</v>
      </c>
      <c r="E185" s="244">
        <v>1</v>
      </c>
      <c r="F185" s="245"/>
      <c r="G185" s="246">
        <f>ROUND(E185*F185,2)</f>
        <v>0</v>
      </c>
      <c r="H185" s="231"/>
      <c r="I185" s="230">
        <f>ROUND(E185*H185,2)</f>
        <v>0</v>
      </c>
      <c r="J185" s="231"/>
      <c r="K185" s="230">
        <f>ROUND(E185*J185,2)</f>
        <v>0</v>
      </c>
      <c r="L185" s="230">
        <v>15</v>
      </c>
      <c r="M185" s="230">
        <f>G185*(1+L185/100)</f>
        <v>0</v>
      </c>
      <c r="N185" s="230">
        <v>0</v>
      </c>
      <c r="O185" s="230">
        <f>ROUND(E185*N185,2)</f>
        <v>0</v>
      </c>
      <c r="P185" s="230">
        <v>0</v>
      </c>
      <c r="Q185" s="230">
        <f>ROUND(E185*P185,2)</f>
        <v>0</v>
      </c>
      <c r="R185" s="230"/>
      <c r="S185" s="230" t="s">
        <v>153</v>
      </c>
      <c r="T185" s="230" t="s">
        <v>154</v>
      </c>
      <c r="U185" s="230">
        <v>0</v>
      </c>
      <c r="V185" s="230">
        <f>ROUND(E185*U185,2)</f>
        <v>0</v>
      </c>
      <c r="W185" s="230"/>
      <c r="X185" s="230" t="s">
        <v>417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418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x14ac:dyDescent="0.2">
      <c r="A186" s="3"/>
      <c r="B186" s="4"/>
      <c r="C186" s="261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AE186">
        <v>15</v>
      </c>
      <c r="AF186">
        <v>21</v>
      </c>
      <c r="AG186" t="s">
        <v>135</v>
      </c>
    </row>
    <row r="187" spans="1:60" x14ac:dyDescent="0.2">
      <c r="A187" s="214"/>
      <c r="B187" s="215" t="s">
        <v>31</v>
      </c>
      <c r="C187" s="262"/>
      <c r="D187" s="216"/>
      <c r="E187" s="217"/>
      <c r="F187" s="217"/>
      <c r="G187" s="255">
        <f>G8+G18+G42+G51+G55+G62+G92+G94+G97+G99+G114+G130+G143+G154+G169+G171+G174+G182</f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AE187">
        <f>SUMIF(L7:L185,AE186,G7:G185)</f>
        <v>0</v>
      </c>
      <c r="AF187">
        <f>SUMIF(L7:L185,AF186,G7:G185)</f>
        <v>0</v>
      </c>
      <c r="AG187" t="s">
        <v>421</v>
      </c>
    </row>
    <row r="188" spans="1:60" x14ac:dyDescent="0.2">
      <c r="A188" s="3"/>
      <c r="B188" s="4"/>
      <c r="C188" s="261"/>
      <c r="D188" s="6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">
      <c r="A189" s="3"/>
      <c r="B189" s="4"/>
      <c r="C189" s="261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218" t="s">
        <v>422</v>
      </c>
      <c r="B190" s="218"/>
      <c r="C190" s="263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60" x14ac:dyDescent="0.2">
      <c r="A191" s="219"/>
      <c r="B191" s="220"/>
      <c r="C191" s="264"/>
      <c r="D191" s="220"/>
      <c r="E191" s="220"/>
      <c r="F191" s="220"/>
      <c r="G191" s="221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AG191" t="s">
        <v>423</v>
      </c>
    </row>
    <row r="192" spans="1:60" x14ac:dyDescent="0.2">
      <c r="A192" s="222"/>
      <c r="B192" s="223"/>
      <c r="C192" s="265"/>
      <c r="D192" s="223"/>
      <c r="E192" s="223"/>
      <c r="F192" s="223"/>
      <c r="G192" s="224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33" x14ac:dyDescent="0.2">
      <c r="A193" s="222"/>
      <c r="B193" s="223"/>
      <c r="C193" s="265"/>
      <c r="D193" s="223"/>
      <c r="E193" s="223"/>
      <c r="F193" s="223"/>
      <c r="G193" s="224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222"/>
      <c r="B194" s="223"/>
      <c r="C194" s="265"/>
      <c r="D194" s="223"/>
      <c r="E194" s="223"/>
      <c r="F194" s="223"/>
      <c r="G194" s="224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">
      <c r="A195" s="225"/>
      <c r="B195" s="226"/>
      <c r="C195" s="266"/>
      <c r="D195" s="226"/>
      <c r="E195" s="226"/>
      <c r="F195" s="226"/>
      <c r="G195" s="227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A196" s="3"/>
      <c r="B196" s="4"/>
      <c r="C196" s="261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">
      <c r="C197" s="267"/>
      <c r="D197" s="10"/>
      <c r="AG197" t="s">
        <v>424</v>
      </c>
    </row>
    <row r="198" spans="1:33" x14ac:dyDescent="0.2">
      <c r="D198" s="10"/>
    </row>
    <row r="199" spans="1:33" x14ac:dyDescent="0.2">
      <c r="D199" s="10"/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9">
    <mergeCell ref="A1:G1"/>
    <mergeCell ref="C2:G2"/>
    <mergeCell ref="C3:G3"/>
    <mergeCell ref="C4:G4"/>
    <mergeCell ref="A190:C190"/>
    <mergeCell ref="A191:G195"/>
    <mergeCell ref="C30:G30"/>
    <mergeCell ref="C91:G91"/>
    <mergeCell ref="C102:G10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124</v>
      </c>
      <c r="AG3" t="s">
        <v>125</v>
      </c>
    </row>
    <row r="4" spans="1:60" ht="24.95" customHeight="1" x14ac:dyDescent="0.2">
      <c r="A4" s="201" t="s">
        <v>10</v>
      </c>
      <c r="B4" s="202" t="s">
        <v>59</v>
      </c>
      <c r="C4" s="203" t="s">
        <v>60</v>
      </c>
      <c r="D4" s="204"/>
      <c r="E4" s="204"/>
      <c r="F4" s="204"/>
      <c r="G4" s="205"/>
      <c r="AG4" t="s">
        <v>126</v>
      </c>
    </row>
    <row r="5" spans="1:60" x14ac:dyDescent="0.2">
      <c r="D5" s="10"/>
    </row>
    <row r="6" spans="1:60" ht="38.25" x14ac:dyDescent="0.2">
      <c r="A6" s="207" t="s">
        <v>127</v>
      </c>
      <c r="B6" s="209" t="s">
        <v>128</v>
      </c>
      <c r="C6" s="209" t="s">
        <v>129</v>
      </c>
      <c r="D6" s="208" t="s">
        <v>130</v>
      </c>
      <c r="E6" s="207" t="s">
        <v>131</v>
      </c>
      <c r="F6" s="206" t="s">
        <v>132</v>
      </c>
      <c r="G6" s="207" t="s">
        <v>31</v>
      </c>
      <c r="H6" s="210" t="s">
        <v>32</v>
      </c>
      <c r="I6" s="210" t="s">
        <v>133</v>
      </c>
      <c r="J6" s="210" t="s">
        <v>33</v>
      </c>
      <c r="K6" s="210" t="s">
        <v>134</v>
      </c>
      <c r="L6" s="210" t="s">
        <v>135</v>
      </c>
      <c r="M6" s="210" t="s">
        <v>136</v>
      </c>
      <c r="N6" s="210" t="s">
        <v>137</v>
      </c>
      <c r="O6" s="210" t="s">
        <v>138</v>
      </c>
      <c r="P6" s="210" t="s">
        <v>139</v>
      </c>
      <c r="Q6" s="210" t="s">
        <v>140</v>
      </c>
      <c r="R6" s="210" t="s">
        <v>141</v>
      </c>
      <c r="S6" s="210" t="s">
        <v>142</v>
      </c>
      <c r="T6" s="210" t="s">
        <v>143</v>
      </c>
      <c r="U6" s="210" t="s">
        <v>144</v>
      </c>
      <c r="V6" s="210" t="s">
        <v>145</v>
      </c>
      <c r="W6" s="210" t="s">
        <v>146</v>
      </c>
      <c r="X6" s="210" t="s">
        <v>147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148</v>
      </c>
      <c r="B8" s="236" t="s">
        <v>67</v>
      </c>
      <c r="C8" s="256" t="s">
        <v>68</v>
      </c>
      <c r="D8" s="237"/>
      <c r="E8" s="238"/>
      <c r="F8" s="239"/>
      <c r="G8" s="240">
        <f>SUMIF(AG9:AG23,"&lt;&gt;NOR",G9:G23)</f>
        <v>0</v>
      </c>
      <c r="H8" s="234"/>
      <c r="I8" s="234">
        <f>SUM(I9:I23)</f>
        <v>0</v>
      </c>
      <c r="J8" s="234"/>
      <c r="K8" s="234">
        <f>SUM(K9:K23)</f>
        <v>0</v>
      </c>
      <c r="L8" s="234"/>
      <c r="M8" s="234">
        <f>SUM(M9:M23)</f>
        <v>0</v>
      </c>
      <c r="N8" s="234"/>
      <c r="O8" s="234">
        <f>SUM(O9:O23)</f>
        <v>0</v>
      </c>
      <c r="P8" s="234"/>
      <c r="Q8" s="234">
        <f>SUM(Q9:Q23)</f>
        <v>0</v>
      </c>
      <c r="R8" s="234"/>
      <c r="S8" s="234"/>
      <c r="T8" s="234"/>
      <c r="U8" s="234"/>
      <c r="V8" s="234">
        <f>SUM(V9:V23)</f>
        <v>0</v>
      </c>
      <c r="W8" s="234"/>
      <c r="X8" s="234"/>
      <c r="AG8" t="s">
        <v>149</v>
      </c>
    </row>
    <row r="9" spans="1:60" ht="22.5" outlineLevel="1" x14ac:dyDescent="0.2">
      <c r="A9" s="247">
        <v>1</v>
      </c>
      <c r="B9" s="248" t="s">
        <v>425</v>
      </c>
      <c r="C9" s="257" t="s">
        <v>426</v>
      </c>
      <c r="D9" s="249" t="s">
        <v>228</v>
      </c>
      <c r="E9" s="250">
        <v>1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153</v>
      </c>
      <c r="T9" s="230" t="s">
        <v>154</v>
      </c>
      <c r="U9" s="230">
        <v>0</v>
      </c>
      <c r="V9" s="230">
        <f>ROUND(E9*U9,2)</f>
        <v>0</v>
      </c>
      <c r="W9" s="230"/>
      <c r="X9" s="230" t="s">
        <v>155</v>
      </c>
      <c r="Y9" s="211"/>
      <c r="Z9" s="211"/>
      <c r="AA9" s="211"/>
      <c r="AB9" s="211"/>
      <c r="AC9" s="211"/>
      <c r="AD9" s="211"/>
      <c r="AE9" s="211"/>
      <c r="AF9" s="211"/>
      <c r="AG9" s="211" t="s">
        <v>224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7">
        <v>2</v>
      </c>
      <c r="B10" s="248" t="s">
        <v>427</v>
      </c>
      <c r="C10" s="257" t="s">
        <v>428</v>
      </c>
      <c r="D10" s="249" t="s">
        <v>228</v>
      </c>
      <c r="E10" s="250">
        <v>1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153</v>
      </c>
      <c r="T10" s="230" t="s">
        <v>154</v>
      </c>
      <c r="U10" s="230">
        <v>0</v>
      </c>
      <c r="V10" s="230">
        <f>ROUND(E10*U10,2)</f>
        <v>0</v>
      </c>
      <c r="W10" s="230"/>
      <c r="X10" s="230" t="s">
        <v>155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156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7">
        <v>3</v>
      </c>
      <c r="B11" s="248" t="s">
        <v>429</v>
      </c>
      <c r="C11" s="257" t="s">
        <v>430</v>
      </c>
      <c r="D11" s="249" t="s">
        <v>228</v>
      </c>
      <c r="E11" s="250">
        <v>1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153</v>
      </c>
      <c r="T11" s="230" t="s">
        <v>154</v>
      </c>
      <c r="U11" s="230">
        <v>0</v>
      </c>
      <c r="V11" s="230">
        <f>ROUND(E11*U11,2)</f>
        <v>0</v>
      </c>
      <c r="W11" s="230"/>
      <c r="X11" s="230" t="s">
        <v>155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7">
        <v>4</v>
      </c>
      <c r="B12" s="248" t="s">
        <v>431</v>
      </c>
      <c r="C12" s="257" t="s">
        <v>432</v>
      </c>
      <c r="D12" s="249" t="s">
        <v>228</v>
      </c>
      <c r="E12" s="250">
        <v>1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153</v>
      </c>
      <c r="T12" s="230" t="s">
        <v>154</v>
      </c>
      <c r="U12" s="230">
        <v>0</v>
      </c>
      <c r="V12" s="230">
        <f>ROUND(E12*U12,2)</f>
        <v>0</v>
      </c>
      <c r="W12" s="230"/>
      <c r="X12" s="230" t="s">
        <v>155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7">
        <v>5</v>
      </c>
      <c r="B13" s="248" t="s">
        <v>433</v>
      </c>
      <c r="C13" s="257" t="s">
        <v>434</v>
      </c>
      <c r="D13" s="249" t="s">
        <v>435</v>
      </c>
      <c r="E13" s="250">
        <v>1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153</v>
      </c>
      <c r="T13" s="230" t="s">
        <v>154</v>
      </c>
      <c r="U13" s="230">
        <v>0</v>
      </c>
      <c r="V13" s="230">
        <f>ROUND(E13*U13,2)</f>
        <v>0</v>
      </c>
      <c r="W13" s="230"/>
      <c r="X13" s="230" t="s">
        <v>155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7">
        <v>6</v>
      </c>
      <c r="B14" s="248" t="s">
        <v>436</v>
      </c>
      <c r="C14" s="257" t="s">
        <v>437</v>
      </c>
      <c r="D14" s="249" t="s">
        <v>435</v>
      </c>
      <c r="E14" s="250">
        <v>1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153</v>
      </c>
      <c r="T14" s="230" t="s">
        <v>154</v>
      </c>
      <c r="U14" s="230">
        <v>0</v>
      </c>
      <c r="V14" s="230">
        <f>ROUND(E14*U14,2)</f>
        <v>0</v>
      </c>
      <c r="W14" s="230"/>
      <c r="X14" s="230" t="s">
        <v>155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7">
        <v>7</v>
      </c>
      <c r="B15" s="248" t="s">
        <v>438</v>
      </c>
      <c r="C15" s="257" t="s">
        <v>439</v>
      </c>
      <c r="D15" s="249" t="s">
        <v>435</v>
      </c>
      <c r="E15" s="250">
        <v>14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153</v>
      </c>
      <c r="T15" s="230" t="s">
        <v>154</v>
      </c>
      <c r="U15" s="230">
        <v>0</v>
      </c>
      <c r="V15" s="230">
        <f>ROUND(E15*U15,2)</f>
        <v>0</v>
      </c>
      <c r="W15" s="230"/>
      <c r="X15" s="230" t="s">
        <v>155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156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7">
        <v>8</v>
      </c>
      <c r="B16" s="248" t="s">
        <v>440</v>
      </c>
      <c r="C16" s="257" t="s">
        <v>441</v>
      </c>
      <c r="D16" s="249" t="s">
        <v>435</v>
      </c>
      <c r="E16" s="250">
        <v>1</v>
      </c>
      <c r="F16" s="251"/>
      <c r="G16" s="252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153</v>
      </c>
      <c r="T16" s="230" t="s">
        <v>154</v>
      </c>
      <c r="U16" s="230">
        <v>0</v>
      </c>
      <c r="V16" s="230">
        <f>ROUND(E16*U16,2)</f>
        <v>0</v>
      </c>
      <c r="W16" s="230"/>
      <c r="X16" s="230" t="s">
        <v>155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156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7">
        <v>9</v>
      </c>
      <c r="B17" s="248" t="s">
        <v>442</v>
      </c>
      <c r="C17" s="257" t="s">
        <v>443</v>
      </c>
      <c r="D17" s="249" t="s">
        <v>435</v>
      </c>
      <c r="E17" s="250">
        <v>3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153</v>
      </c>
      <c r="T17" s="230" t="s">
        <v>154</v>
      </c>
      <c r="U17" s="230">
        <v>0</v>
      </c>
      <c r="V17" s="230">
        <f>ROUND(E17*U17,2)</f>
        <v>0</v>
      </c>
      <c r="W17" s="230"/>
      <c r="X17" s="230" t="s">
        <v>155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156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33.75" outlineLevel="1" x14ac:dyDescent="0.2">
      <c r="A18" s="247">
        <v>10</v>
      </c>
      <c r="B18" s="248" t="s">
        <v>444</v>
      </c>
      <c r="C18" s="257" t="s">
        <v>445</v>
      </c>
      <c r="D18" s="249" t="s">
        <v>435</v>
      </c>
      <c r="E18" s="250">
        <v>1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153</v>
      </c>
      <c r="T18" s="230" t="s">
        <v>154</v>
      </c>
      <c r="U18" s="230">
        <v>0</v>
      </c>
      <c r="V18" s="230">
        <f>ROUND(E18*U18,2)</f>
        <v>0</v>
      </c>
      <c r="W18" s="230"/>
      <c r="X18" s="230" t="s">
        <v>155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156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7">
        <v>11</v>
      </c>
      <c r="B19" s="248" t="s">
        <v>446</v>
      </c>
      <c r="C19" s="257" t="s">
        <v>447</v>
      </c>
      <c r="D19" s="249" t="s">
        <v>435</v>
      </c>
      <c r="E19" s="250">
        <v>2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153</v>
      </c>
      <c r="T19" s="230" t="s">
        <v>154</v>
      </c>
      <c r="U19" s="230">
        <v>0</v>
      </c>
      <c r="V19" s="230">
        <f>ROUND(E19*U19,2)</f>
        <v>0</v>
      </c>
      <c r="W19" s="230"/>
      <c r="X19" s="230" t="s">
        <v>155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7">
        <v>12</v>
      </c>
      <c r="B20" s="248" t="s">
        <v>448</v>
      </c>
      <c r="C20" s="257" t="s">
        <v>449</v>
      </c>
      <c r="D20" s="249" t="s">
        <v>435</v>
      </c>
      <c r="E20" s="250">
        <v>1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153</v>
      </c>
      <c r="T20" s="230" t="s">
        <v>154</v>
      </c>
      <c r="U20" s="230">
        <v>0</v>
      </c>
      <c r="V20" s="230">
        <f>ROUND(E20*U20,2)</f>
        <v>0</v>
      </c>
      <c r="W20" s="230"/>
      <c r="X20" s="230" t="s">
        <v>155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156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7">
        <v>13</v>
      </c>
      <c r="B21" s="248" t="s">
        <v>450</v>
      </c>
      <c r="C21" s="257" t="s">
        <v>451</v>
      </c>
      <c r="D21" s="249" t="s">
        <v>435</v>
      </c>
      <c r="E21" s="250">
        <v>3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153</v>
      </c>
      <c r="T21" s="230" t="s">
        <v>154</v>
      </c>
      <c r="U21" s="230">
        <v>0</v>
      </c>
      <c r="V21" s="230">
        <f>ROUND(E21*U21,2)</f>
        <v>0</v>
      </c>
      <c r="W21" s="230"/>
      <c r="X21" s="230" t="s">
        <v>155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7">
        <v>14</v>
      </c>
      <c r="B22" s="248" t="s">
        <v>452</v>
      </c>
      <c r="C22" s="257" t="s">
        <v>453</v>
      </c>
      <c r="D22" s="249" t="s">
        <v>228</v>
      </c>
      <c r="E22" s="250">
        <v>1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153</v>
      </c>
      <c r="T22" s="230" t="s">
        <v>154</v>
      </c>
      <c r="U22" s="230">
        <v>0</v>
      </c>
      <c r="V22" s="230">
        <f>ROUND(E22*U22,2)</f>
        <v>0</v>
      </c>
      <c r="W22" s="230"/>
      <c r="X22" s="230" t="s">
        <v>155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156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7">
        <v>15</v>
      </c>
      <c r="B23" s="248" t="s">
        <v>454</v>
      </c>
      <c r="C23" s="257" t="s">
        <v>455</v>
      </c>
      <c r="D23" s="249" t="s">
        <v>228</v>
      </c>
      <c r="E23" s="250">
        <v>1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153</v>
      </c>
      <c r="T23" s="230" t="s">
        <v>154</v>
      </c>
      <c r="U23" s="230">
        <v>0</v>
      </c>
      <c r="V23" s="230">
        <f>ROUND(E23*U23,2)</f>
        <v>0</v>
      </c>
      <c r="W23" s="230"/>
      <c r="X23" s="230" t="s">
        <v>155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5" t="s">
        <v>148</v>
      </c>
      <c r="B24" s="236" t="s">
        <v>69</v>
      </c>
      <c r="C24" s="256" t="s">
        <v>70</v>
      </c>
      <c r="D24" s="237"/>
      <c r="E24" s="238"/>
      <c r="F24" s="239"/>
      <c r="G24" s="240">
        <f>SUMIF(AG25:AG30,"&lt;&gt;NOR",G25:G30)</f>
        <v>0</v>
      </c>
      <c r="H24" s="234"/>
      <c r="I24" s="234">
        <f>SUM(I25:I30)</f>
        <v>0</v>
      </c>
      <c r="J24" s="234"/>
      <c r="K24" s="234">
        <f>SUM(K25:K30)</f>
        <v>0</v>
      </c>
      <c r="L24" s="234"/>
      <c r="M24" s="234">
        <f>SUM(M25:M30)</f>
        <v>0</v>
      </c>
      <c r="N24" s="234"/>
      <c r="O24" s="234">
        <f>SUM(O25:O30)</f>
        <v>0</v>
      </c>
      <c r="P24" s="234"/>
      <c r="Q24" s="234">
        <f>SUM(Q25:Q30)</f>
        <v>0</v>
      </c>
      <c r="R24" s="234"/>
      <c r="S24" s="234"/>
      <c r="T24" s="234"/>
      <c r="U24" s="234"/>
      <c r="V24" s="234">
        <f>SUM(V25:V30)</f>
        <v>0</v>
      </c>
      <c r="W24" s="234"/>
      <c r="X24" s="234"/>
      <c r="AG24" t="s">
        <v>149</v>
      </c>
    </row>
    <row r="25" spans="1:60" outlineLevel="1" x14ac:dyDescent="0.2">
      <c r="A25" s="247">
        <v>16</v>
      </c>
      <c r="B25" s="248" t="s">
        <v>456</v>
      </c>
      <c r="C25" s="257" t="s">
        <v>457</v>
      </c>
      <c r="D25" s="249" t="s">
        <v>435</v>
      </c>
      <c r="E25" s="250">
        <v>1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153</v>
      </c>
      <c r="T25" s="230" t="s">
        <v>154</v>
      </c>
      <c r="U25" s="230">
        <v>0</v>
      </c>
      <c r="V25" s="230">
        <f>ROUND(E25*U25,2)</f>
        <v>0</v>
      </c>
      <c r="W25" s="230"/>
      <c r="X25" s="230" t="s">
        <v>214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413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7">
        <v>17</v>
      </c>
      <c r="B26" s="248" t="s">
        <v>458</v>
      </c>
      <c r="C26" s="257" t="s">
        <v>459</v>
      </c>
      <c r="D26" s="249" t="s">
        <v>435</v>
      </c>
      <c r="E26" s="250">
        <v>1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153</v>
      </c>
      <c r="T26" s="230" t="s">
        <v>154</v>
      </c>
      <c r="U26" s="230">
        <v>0</v>
      </c>
      <c r="V26" s="230">
        <f>ROUND(E26*U26,2)</f>
        <v>0</v>
      </c>
      <c r="W26" s="230"/>
      <c r="X26" s="230" t="s">
        <v>214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413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7">
        <v>18</v>
      </c>
      <c r="B27" s="248" t="s">
        <v>460</v>
      </c>
      <c r="C27" s="257" t="s">
        <v>461</v>
      </c>
      <c r="D27" s="249" t="s">
        <v>435</v>
      </c>
      <c r="E27" s="250">
        <v>1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153</v>
      </c>
      <c r="T27" s="230" t="s">
        <v>154</v>
      </c>
      <c r="U27" s="230">
        <v>0</v>
      </c>
      <c r="V27" s="230">
        <f>ROUND(E27*U27,2)</f>
        <v>0</v>
      </c>
      <c r="W27" s="230"/>
      <c r="X27" s="230" t="s">
        <v>214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413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7">
        <v>19</v>
      </c>
      <c r="B28" s="248" t="s">
        <v>462</v>
      </c>
      <c r="C28" s="257" t="s">
        <v>463</v>
      </c>
      <c r="D28" s="249" t="s">
        <v>152</v>
      </c>
      <c r="E28" s="250">
        <v>9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153</v>
      </c>
      <c r="T28" s="230" t="s">
        <v>154</v>
      </c>
      <c r="U28" s="230">
        <v>0</v>
      </c>
      <c r="V28" s="230">
        <f>ROUND(E28*U28,2)</f>
        <v>0</v>
      </c>
      <c r="W28" s="230"/>
      <c r="X28" s="230" t="s">
        <v>214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215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7">
        <v>20</v>
      </c>
      <c r="B29" s="248" t="s">
        <v>464</v>
      </c>
      <c r="C29" s="257" t="s">
        <v>465</v>
      </c>
      <c r="D29" s="249" t="s">
        <v>152</v>
      </c>
      <c r="E29" s="250">
        <v>9</v>
      </c>
      <c r="F29" s="251"/>
      <c r="G29" s="252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153</v>
      </c>
      <c r="T29" s="230" t="s">
        <v>154</v>
      </c>
      <c r="U29" s="230">
        <v>0</v>
      </c>
      <c r="V29" s="230">
        <f>ROUND(E29*U29,2)</f>
        <v>0</v>
      </c>
      <c r="W29" s="230"/>
      <c r="X29" s="230" t="s">
        <v>214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215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7">
        <v>21</v>
      </c>
      <c r="B30" s="248" t="s">
        <v>466</v>
      </c>
      <c r="C30" s="257" t="s">
        <v>467</v>
      </c>
      <c r="D30" s="249" t="s">
        <v>152</v>
      </c>
      <c r="E30" s="250">
        <v>9</v>
      </c>
      <c r="F30" s="251"/>
      <c r="G30" s="252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153</v>
      </c>
      <c r="T30" s="230" t="s">
        <v>154</v>
      </c>
      <c r="U30" s="230">
        <v>0</v>
      </c>
      <c r="V30" s="230">
        <f>ROUND(E30*U30,2)</f>
        <v>0</v>
      </c>
      <c r="W30" s="230"/>
      <c r="X30" s="230" t="s">
        <v>155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35" t="s">
        <v>148</v>
      </c>
      <c r="B31" s="236" t="s">
        <v>71</v>
      </c>
      <c r="C31" s="256" t="s">
        <v>72</v>
      </c>
      <c r="D31" s="237"/>
      <c r="E31" s="238"/>
      <c r="F31" s="239"/>
      <c r="G31" s="240">
        <f>SUMIF(AG32:AG39,"&lt;&gt;NOR",G32:G39)</f>
        <v>0</v>
      </c>
      <c r="H31" s="234"/>
      <c r="I31" s="234">
        <f>SUM(I32:I39)</f>
        <v>0</v>
      </c>
      <c r="J31" s="234"/>
      <c r="K31" s="234">
        <f>SUM(K32:K39)</f>
        <v>0</v>
      </c>
      <c r="L31" s="234"/>
      <c r="M31" s="234">
        <f>SUM(M32:M39)</f>
        <v>0</v>
      </c>
      <c r="N31" s="234"/>
      <c r="O31" s="234">
        <f>SUM(O32:O39)</f>
        <v>0</v>
      </c>
      <c r="P31" s="234"/>
      <c r="Q31" s="234">
        <f>SUM(Q32:Q39)</f>
        <v>0</v>
      </c>
      <c r="R31" s="234"/>
      <c r="S31" s="234"/>
      <c r="T31" s="234"/>
      <c r="U31" s="234"/>
      <c r="V31" s="234">
        <f>SUM(V32:V39)</f>
        <v>0</v>
      </c>
      <c r="W31" s="234"/>
      <c r="X31" s="234"/>
      <c r="AG31" t="s">
        <v>149</v>
      </c>
    </row>
    <row r="32" spans="1:60" outlineLevel="1" x14ac:dyDescent="0.2">
      <c r="A32" s="247">
        <v>22</v>
      </c>
      <c r="B32" s="248" t="s">
        <v>468</v>
      </c>
      <c r="C32" s="257" t="s">
        <v>469</v>
      </c>
      <c r="D32" s="249" t="s">
        <v>167</v>
      </c>
      <c r="E32" s="250">
        <v>15</v>
      </c>
      <c r="F32" s="251"/>
      <c r="G32" s="252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153</v>
      </c>
      <c r="T32" s="230" t="s">
        <v>154</v>
      </c>
      <c r="U32" s="230">
        <v>0</v>
      </c>
      <c r="V32" s="230">
        <f>ROUND(E32*U32,2)</f>
        <v>0</v>
      </c>
      <c r="W32" s="230"/>
      <c r="X32" s="230" t="s">
        <v>155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224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7">
        <v>23</v>
      </c>
      <c r="B33" s="248" t="s">
        <v>470</v>
      </c>
      <c r="C33" s="257" t="s">
        <v>471</v>
      </c>
      <c r="D33" s="249" t="s">
        <v>167</v>
      </c>
      <c r="E33" s="250">
        <v>25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153</v>
      </c>
      <c r="T33" s="230" t="s">
        <v>154</v>
      </c>
      <c r="U33" s="230">
        <v>0</v>
      </c>
      <c r="V33" s="230">
        <f>ROUND(E33*U33,2)</f>
        <v>0</v>
      </c>
      <c r="W33" s="230"/>
      <c r="X33" s="230" t="s">
        <v>155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47">
        <v>24</v>
      </c>
      <c r="B34" s="248" t="s">
        <v>472</v>
      </c>
      <c r="C34" s="257" t="s">
        <v>473</v>
      </c>
      <c r="D34" s="249" t="s">
        <v>167</v>
      </c>
      <c r="E34" s="250">
        <v>135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153</v>
      </c>
      <c r="T34" s="230" t="s">
        <v>154</v>
      </c>
      <c r="U34" s="230">
        <v>0</v>
      </c>
      <c r="V34" s="230">
        <f>ROUND(E34*U34,2)</f>
        <v>0</v>
      </c>
      <c r="W34" s="230"/>
      <c r="X34" s="230" t="s">
        <v>214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413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7">
        <v>25</v>
      </c>
      <c r="B35" s="248" t="s">
        <v>474</v>
      </c>
      <c r="C35" s="257" t="s">
        <v>475</v>
      </c>
      <c r="D35" s="249" t="s">
        <v>167</v>
      </c>
      <c r="E35" s="250">
        <v>205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153</v>
      </c>
      <c r="T35" s="230" t="s">
        <v>154</v>
      </c>
      <c r="U35" s="230">
        <v>0</v>
      </c>
      <c r="V35" s="230">
        <f>ROUND(E35*U35,2)</f>
        <v>0</v>
      </c>
      <c r="W35" s="230"/>
      <c r="X35" s="230" t="s">
        <v>214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413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7">
        <v>26</v>
      </c>
      <c r="B36" s="248" t="s">
        <v>476</v>
      </c>
      <c r="C36" s="257" t="s">
        <v>477</v>
      </c>
      <c r="D36" s="249" t="s">
        <v>167</v>
      </c>
      <c r="E36" s="250">
        <v>205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153</v>
      </c>
      <c r="T36" s="230" t="s">
        <v>154</v>
      </c>
      <c r="U36" s="230">
        <v>0</v>
      </c>
      <c r="V36" s="230">
        <f>ROUND(E36*U36,2)</f>
        <v>0</v>
      </c>
      <c r="W36" s="230"/>
      <c r="X36" s="230" t="s">
        <v>214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413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47">
        <v>27</v>
      </c>
      <c r="B37" s="248" t="s">
        <v>478</v>
      </c>
      <c r="C37" s="257" t="s">
        <v>479</v>
      </c>
      <c r="D37" s="249" t="s">
        <v>167</v>
      </c>
      <c r="E37" s="250">
        <v>25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153</v>
      </c>
      <c r="T37" s="230" t="s">
        <v>154</v>
      </c>
      <c r="U37" s="230">
        <v>0</v>
      </c>
      <c r="V37" s="230">
        <f>ROUND(E37*U37,2)</f>
        <v>0</v>
      </c>
      <c r="W37" s="230"/>
      <c r="X37" s="230" t="s">
        <v>214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413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7">
        <v>28</v>
      </c>
      <c r="B38" s="248" t="s">
        <v>480</v>
      </c>
      <c r="C38" s="257" t="s">
        <v>481</v>
      </c>
      <c r="D38" s="249" t="s">
        <v>167</v>
      </c>
      <c r="E38" s="250">
        <v>35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153</v>
      </c>
      <c r="T38" s="230" t="s">
        <v>154</v>
      </c>
      <c r="U38" s="230">
        <v>0</v>
      </c>
      <c r="V38" s="230">
        <f>ROUND(E38*U38,2)</f>
        <v>0</v>
      </c>
      <c r="W38" s="230"/>
      <c r="X38" s="230" t="s">
        <v>155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156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7">
        <v>29</v>
      </c>
      <c r="B39" s="248" t="s">
        <v>482</v>
      </c>
      <c r="C39" s="257" t="s">
        <v>483</v>
      </c>
      <c r="D39" s="249" t="s">
        <v>167</v>
      </c>
      <c r="E39" s="250">
        <v>35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153</v>
      </c>
      <c r="T39" s="230" t="s">
        <v>154</v>
      </c>
      <c r="U39" s="230">
        <v>0</v>
      </c>
      <c r="V39" s="230">
        <f>ROUND(E39*U39,2)</f>
        <v>0</v>
      </c>
      <c r="W39" s="230"/>
      <c r="X39" s="230" t="s">
        <v>155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156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35" t="s">
        <v>148</v>
      </c>
      <c r="B40" s="236" t="s">
        <v>73</v>
      </c>
      <c r="C40" s="256" t="s">
        <v>74</v>
      </c>
      <c r="D40" s="237"/>
      <c r="E40" s="238"/>
      <c r="F40" s="239"/>
      <c r="G40" s="240">
        <f>SUMIF(AG41:AG44,"&lt;&gt;NOR",G41:G44)</f>
        <v>0</v>
      </c>
      <c r="H40" s="234"/>
      <c r="I40" s="234">
        <f>SUM(I41:I44)</f>
        <v>0</v>
      </c>
      <c r="J40" s="234"/>
      <c r="K40" s="234">
        <f>SUM(K41:K44)</f>
        <v>0</v>
      </c>
      <c r="L40" s="234"/>
      <c r="M40" s="234">
        <f>SUM(M41:M44)</f>
        <v>0</v>
      </c>
      <c r="N40" s="234"/>
      <c r="O40" s="234">
        <f>SUM(O41:O44)</f>
        <v>0</v>
      </c>
      <c r="P40" s="234"/>
      <c r="Q40" s="234">
        <f>SUM(Q41:Q44)</f>
        <v>0</v>
      </c>
      <c r="R40" s="234"/>
      <c r="S40" s="234"/>
      <c r="T40" s="234"/>
      <c r="U40" s="234"/>
      <c r="V40" s="234">
        <f>SUM(V41:V44)</f>
        <v>0</v>
      </c>
      <c r="W40" s="234"/>
      <c r="X40" s="234"/>
      <c r="AG40" t="s">
        <v>149</v>
      </c>
    </row>
    <row r="41" spans="1:60" outlineLevel="1" x14ac:dyDescent="0.2">
      <c r="A41" s="247">
        <v>30</v>
      </c>
      <c r="B41" s="248" t="s">
        <v>484</v>
      </c>
      <c r="C41" s="257" t="s">
        <v>485</v>
      </c>
      <c r="D41" s="249" t="s">
        <v>435</v>
      </c>
      <c r="E41" s="250">
        <v>55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153</v>
      </c>
      <c r="T41" s="230" t="s">
        <v>154</v>
      </c>
      <c r="U41" s="230">
        <v>0</v>
      </c>
      <c r="V41" s="230">
        <f>ROUND(E41*U41,2)</f>
        <v>0</v>
      </c>
      <c r="W41" s="230"/>
      <c r="X41" s="230" t="s">
        <v>214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413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7">
        <v>31</v>
      </c>
      <c r="B42" s="248" t="s">
        <v>486</v>
      </c>
      <c r="C42" s="257" t="s">
        <v>487</v>
      </c>
      <c r="D42" s="249" t="s">
        <v>435</v>
      </c>
      <c r="E42" s="250">
        <v>2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153</v>
      </c>
      <c r="T42" s="230" t="s">
        <v>154</v>
      </c>
      <c r="U42" s="230">
        <v>0</v>
      </c>
      <c r="V42" s="230">
        <f>ROUND(E42*U42,2)</f>
        <v>0</v>
      </c>
      <c r="W42" s="230"/>
      <c r="X42" s="230" t="s">
        <v>214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413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7">
        <v>32</v>
      </c>
      <c r="B43" s="248" t="s">
        <v>488</v>
      </c>
      <c r="C43" s="257" t="s">
        <v>489</v>
      </c>
      <c r="D43" s="249" t="s">
        <v>435</v>
      </c>
      <c r="E43" s="250">
        <v>2</v>
      </c>
      <c r="F43" s="251"/>
      <c r="G43" s="252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153</v>
      </c>
      <c r="T43" s="230" t="s">
        <v>154</v>
      </c>
      <c r="U43" s="230">
        <v>0</v>
      </c>
      <c r="V43" s="230">
        <f>ROUND(E43*U43,2)</f>
        <v>0</v>
      </c>
      <c r="W43" s="230"/>
      <c r="X43" s="230" t="s">
        <v>214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413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7">
        <v>33</v>
      </c>
      <c r="B44" s="248" t="s">
        <v>490</v>
      </c>
      <c r="C44" s="257" t="s">
        <v>491</v>
      </c>
      <c r="D44" s="249" t="s">
        <v>435</v>
      </c>
      <c r="E44" s="250">
        <v>90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153</v>
      </c>
      <c r="T44" s="230" t="s">
        <v>154</v>
      </c>
      <c r="U44" s="230">
        <v>0</v>
      </c>
      <c r="V44" s="230">
        <f>ROUND(E44*U44,2)</f>
        <v>0</v>
      </c>
      <c r="W44" s="230"/>
      <c r="X44" s="230" t="s">
        <v>214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413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5.5" x14ac:dyDescent="0.2">
      <c r="A45" s="235" t="s">
        <v>148</v>
      </c>
      <c r="B45" s="236" t="s">
        <v>75</v>
      </c>
      <c r="C45" s="256" t="s">
        <v>76</v>
      </c>
      <c r="D45" s="237"/>
      <c r="E45" s="238"/>
      <c r="F45" s="239"/>
      <c r="G45" s="240">
        <f>SUMIF(AG46:AG69,"&lt;&gt;NOR",G46:G69)</f>
        <v>0</v>
      </c>
      <c r="H45" s="234"/>
      <c r="I45" s="234">
        <f>SUM(I46:I69)</f>
        <v>0</v>
      </c>
      <c r="J45" s="234"/>
      <c r="K45" s="234">
        <f>SUM(K46:K69)</f>
        <v>0</v>
      </c>
      <c r="L45" s="234"/>
      <c r="M45" s="234">
        <f>SUM(M46:M69)</f>
        <v>0</v>
      </c>
      <c r="N45" s="234"/>
      <c r="O45" s="234">
        <f>SUM(O46:O69)</f>
        <v>0</v>
      </c>
      <c r="P45" s="234"/>
      <c r="Q45" s="234">
        <f>SUM(Q46:Q69)</f>
        <v>0</v>
      </c>
      <c r="R45" s="234"/>
      <c r="S45" s="234"/>
      <c r="T45" s="234"/>
      <c r="U45" s="234"/>
      <c r="V45" s="234">
        <f>SUM(V46:V69)</f>
        <v>0</v>
      </c>
      <c r="W45" s="234"/>
      <c r="X45" s="234"/>
      <c r="AG45" t="s">
        <v>149</v>
      </c>
    </row>
    <row r="46" spans="1:60" ht="22.5" outlineLevel="1" x14ac:dyDescent="0.2">
      <c r="A46" s="247">
        <v>34</v>
      </c>
      <c r="B46" s="248" t="s">
        <v>492</v>
      </c>
      <c r="C46" s="257" t="s">
        <v>493</v>
      </c>
      <c r="D46" s="249" t="s">
        <v>435</v>
      </c>
      <c r="E46" s="250">
        <v>6</v>
      </c>
      <c r="F46" s="251"/>
      <c r="G46" s="252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153</v>
      </c>
      <c r="T46" s="230" t="s">
        <v>154</v>
      </c>
      <c r="U46" s="230">
        <v>0</v>
      </c>
      <c r="V46" s="230">
        <f>ROUND(E46*U46,2)</f>
        <v>0</v>
      </c>
      <c r="W46" s="230"/>
      <c r="X46" s="230" t="s">
        <v>214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413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7">
        <v>35</v>
      </c>
      <c r="B47" s="248" t="s">
        <v>494</v>
      </c>
      <c r="C47" s="257" t="s">
        <v>495</v>
      </c>
      <c r="D47" s="249" t="s">
        <v>435</v>
      </c>
      <c r="E47" s="250">
        <v>6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153</v>
      </c>
      <c r="T47" s="230" t="s">
        <v>154</v>
      </c>
      <c r="U47" s="230">
        <v>0</v>
      </c>
      <c r="V47" s="230">
        <f>ROUND(E47*U47,2)</f>
        <v>0</v>
      </c>
      <c r="W47" s="230"/>
      <c r="X47" s="230" t="s">
        <v>214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413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7">
        <v>36</v>
      </c>
      <c r="B48" s="248" t="s">
        <v>496</v>
      </c>
      <c r="C48" s="257" t="s">
        <v>497</v>
      </c>
      <c r="D48" s="249" t="s">
        <v>435</v>
      </c>
      <c r="E48" s="250">
        <v>1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153</v>
      </c>
      <c r="T48" s="230" t="s">
        <v>154</v>
      </c>
      <c r="U48" s="230">
        <v>0</v>
      </c>
      <c r="V48" s="230">
        <f>ROUND(E48*U48,2)</f>
        <v>0</v>
      </c>
      <c r="W48" s="230"/>
      <c r="X48" s="230" t="s">
        <v>155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156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7">
        <v>37</v>
      </c>
      <c r="B49" s="248" t="s">
        <v>498</v>
      </c>
      <c r="C49" s="257" t="s">
        <v>499</v>
      </c>
      <c r="D49" s="249" t="s">
        <v>435</v>
      </c>
      <c r="E49" s="250">
        <v>1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153</v>
      </c>
      <c r="T49" s="230" t="s">
        <v>154</v>
      </c>
      <c r="U49" s="230">
        <v>0</v>
      </c>
      <c r="V49" s="230">
        <f>ROUND(E49*U49,2)</f>
        <v>0</v>
      </c>
      <c r="W49" s="230"/>
      <c r="X49" s="230" t="s">
        <v>214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413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7">
        <v>38</v>
      </c>
      <c r="B50" s="248" t="s">
        <v>500</v>
      </c>
      <c r="C50" s="257" t="s">
        <v>501</v>
      </c>
      <c r="D50" s="249" t="s">
        <v>435</v>
      </c>
      <c r="E50" s="250">
        <v>1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153</v>
      </c>
      <c r="T50" s="230" t="s">
        <v>154</v>
      </c>
      <c r="U50" s="230">
        <v>0</v>
      </c>
      <c r="V50" s="230">
        <f>ROUND(E50*U50,2)</f>
        <v>0</v>
      </c>
      <c r="W50" s="230"/>
      <c r="X50" s="230" t="s">
        <v>214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413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47">
        <v>39</v>
      </c>
      <c r="B51" s="248" t="s">
        <v>502</v>
      </c>
      <c r="C51" s="257" t="s">
        <v>503</v>
      </c>
      <c r="D51" s="249" t="s">
        <v>435</v>
      </c>
      <c r="E51" s="250">
        <v>8</v>
      </c>
      <c r="F51" s="251"/>
      <c r="G51" s="252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153</v>
      </c>
      <c r="T51" s="230" t="s">
        <v>154</v>
      </c>
      <c r="U51" s="230">
        <v>0</v>
      </c>
      <c r="V51" s="230">
        <f>ROUND(E51*U51,2)</f>
        <v>0</v>
      </c>
      <c r="W51" s="230"/>
      <c r="X51" s="230" t="s">
        <v>155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224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7">
        <v>40</v>
      </c>
      <c r="B52" s="248" t="s">
        <v>504</v>
      </c>
      <c r="C52" s="257" t="s">
        <v>505</v>
      </c>
      <c r="D52" s="249" t="s">
        <v>435</v>
      </c>
      <c r="E52" s="250">
        <v>11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153</v>
      </c>
      <c r="T52" s="230" t="s">
        <v>154</v>
      </c>
      <c r="U52" s="230">
        <v>0</v>
      </c>
      <c r="V52" s="230">
        <f>ROUND(E52*U52,2)</f>
        <v>0</v>
      </c>
      <c r="W52" s="230"/>
      <c r="X52" s="230" t="s">
        <v>155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224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7">
        <v>41</v>
      </c>
      <c r="B53" s="248" t="s">
        <v>506</v>
      </c>
      <c r="C53" s="257" t="s">
        <v>507</v>
      </c>
      <c r="D53" s="249" t="s">
        <v>435</v>
      </c>
      <c r="E53" s="250">
        <v>1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153</v>
      </c>
      <c r="T53" s="230" t="s">
        <v>154</v>
      </c>
      <c r="U53" s="230">
        <v>0</v>
      </c>
      <c r="V53" s="230">
        <f>ROUND(E53*U53,2)</f>
        <v>0</v>
      </c>
      <c r="W53" s="230"/>
      <c r="X53" s="230" t="s">
        <v>155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224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7">
        <v>42</v>
      </c>
      <c r="B54" s="248" t="s">
        <v>508</v>
      </c>
      <c r="C54" s="257" t="s">
        <v>509</v>
      </c>
      <c r="D54" s="249" t="s">
        <v>435</v>
      </c>
      <c r="E54" s="250">
        <v>1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153</v>
      </c>
      <c r="T54" s="230" t="s">
        <v>154</v>
      </c>
      <c r="U54" s="230">
        <v>0</v>
      </c>
      <c r="V54" s="230">
        <f>ROUND(E54*U54,2)</f>
        <v>0</v>
      </c>
      <c r="W54" s="230"/>
      <c r="X54" s="230" t="s">
        <v>214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413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7">
        <v>43</v>
      </c>
      <c r="B55" s="248" t="s">
        <v>510</v>
      </c>
      <c r="C55" s="257" t="s">
        <v>511</v>
      </c>
      <c r="D55" s="249" t="s">
        <v>435</v>
      </c>
      <c r="E55" s="250">
        <v>1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153</v>
      </c>
      <c r="T55" s="230" t="s">
        <v>154</v>
      </c>
      <c r="U55" s="230">
        <v>0</v>
      </c>
      <c r="V55" s="230">
        <f>ROUND(E55*U55,2)</f>
        <v>0</v>
      </c>
      <c r="W55" s="230"/>
      <c r="X55" s="230" t="s">
        <v>214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413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7">
        <v>44</v>
      </c>
      <c r="B56" s="248" t="s">
        <v>512</v>
      </c>
      <c r="C56" s="257" t="s">
        <v>513</v>
      </c>
      <c r="D56" s="249" t="s">
        <v>435</v>
      </c>
      <c r="E56" s="250">
        <v>1</v>
      </c>
      <c r="F56" s="251"/>
      <c r="G56" s="252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153</v>
      </c>
      <c r="T56" s="230" t="s">
        <v>154</v>
      </c>
      <c r="U56" s="230">
        <v>0</v>
      </c>
      <c r="V56" s="230">
        <f>ROUND(E56*U56,2)</f>
        <v>0</v>
      </c>
      <c r="W56" s="230"/>
      <c r="X56" s="230" t="s">
        <v>214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413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7">
        <v>45</v>
      </c>
      <c r="B57" s="248" t="s">
        <v>514</v>
      </c>
      <c r="C57" s="257" t="s">
        <v>515</v>
      </c>
      <c r="D57" s="249" t="s">
        <v>228</v>
      </c>
      <c r="E57" s="250">
        <v>1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153</v>
      </c>
      <c r="T57" s="230" t="s">
        <v>154</v>
      </c>
      <c r="U57" s="230">
        <v>0</v>
      </c>
      <c r="V57" s="230">
        <f>ROUND(E57*U57,2)</f>
        <v>0</v>
      </c>
      <c r="W57" s="230"/>
      <c r="X57" s="230" t="s">
        <v>214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413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7">
        <v>46</v>
      </c>
      <c r="B58" s="248" t="s">
        <v>516</v>
      </c>
      <c r="C58" s="257" t="s">
        <v>517</v>
      </c>
      <c r="D58" s="249" t="s">
        <v>435</v>
      </c>
      <c r="E58" s="250">
        <v>1</v>
      </c>
      <c r="F58" s="251"/>
      <c r="G58" s="252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153</v>
      </c>
      <c r="T58" s="230" t="s">
        <v>154</v>
      </c>
      <c r="U58" s="230">
        <v>0</v>
      </c>
      <c r="V58" s="230">
        <f>ROUND(E58*U58,2)</f>
        <v>0</v>
      </c>
      <c r="W58" s="230"/>
      <c r="X58" s="230" t="s">
        <v>214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413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7">
        <v>47</v>
      </c>
      <c r="B59" s="248" t="s">
        <v>518</v>
      </c>
      <c r="C59" s="257" t="s">
        <v>519</v>
      </c>
      <c r="D59" s="249" t="s">
        <v>435</v>
      </c>
      <c r="E59" s="250">
        <v>1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153</v>
      </c>
      <c r="T59" s="230" t="s">
        <v>154</v>
      </c>
      <c r="U59" s="230">
        <v>0</v>
      </c>
      <c r="V59" s="230">
        <f>ROUND(E59*U59,2)</f>
        <v>0</v>
      </c>
      <c r="W59" s="230"/>
      <c r="X59" s="230" t="s">
        <v>155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7">
        <v>48</v>
      </c>
      <c r="B60" s="248" t="s">
        <v>520</v>
      </c>
      <c r="C60" s="257" t="s">
        <v>521</v>
      </c>
      <c r="D60" s="249" t="s">
        <v>435</v>
      </c>
      <c r="E60" s="250">
        <v>1</v>
      </c>
      <c r="F60" s="251"/>
      <c r="G60" s="252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153</v>
      </c>
      <c r="T60" s="230" t="s">
        <v>154</v>
      </c>
      <c r="U60" s="230">
        <v>0</v>
      </c>
      <c r="V60" s="230">
        <f>ROUND(E60*U60,2)</f>
        <v>0</v>
      </c>
      <c r="W60" s="230"/>
      <c r="X60" s="230" t="s">
        <v>214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413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47">
        <v>49</v>
      </c>
      <c r="B61" s="248" t="s">
        <v>522</v>
      </c>
      <c r="C61" s="257" t="s">
        <v>523</v>
      </c>
      <c r="D61" s="249" t="s">
        <v>524</v>
      </c>
      <c r="E61" s="250">
        <v>2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153</v>
      </c>
      <c r="T61" s="230" t="s">
        <v>154</v>
      </c>
      <c r="U61" s="230">
        <v>0</v>
      </c>
      <c r="V61" s="230">
        <f>ROUND(E61*U61,2)</f>
        <v>0</v>
      </c>
      <c r="W61" s="230"/>
      <c r="X61" s="230" t="s">
        <v>155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224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7">
        <v>50</v>
      </c>
      <c r="B62" s="248" t="s">
        <v>525</v>
      </c>
      <c r="C62" s="257" t="s">
        <v>526</v>
      </c>
      <c r="D62" s="249" t="s">
        <v>524</v>
      </c>
      <c r="E62" s="250">
        <v>8</v>
      </c>
      <c r="F62" s="251"/>
      <c r="G62" s="252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153</v>
      </c>
      <c r="T62" s="230" t="s">
        <v>154</v>
      </c>
      <c r="U62" s="230">
        <v>0</v>
      </c>
      <c r="V62" s="230">
        <f>ROUND(E62*U62,2)</f>
        <v>0</v>
      </c>
      <c r="W62" s="230"/>
      <c r="X62" s="230" t="s">
        <v>155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224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7">
        <v>51</v>
      </c>
      <c r="B63" s="248" t="s">
        <v>527</v>
      </c>
      <c r="C63" s="257" t="s">
        <v>528</v>
      </c>
      <c r="D63" s="249" t="s">
        <v>524</v>
      </c>
      <c r="E63" s="250">
        <v>8</v>
      </c>
      <c r="F63" s="251"/>
      <c r="G63" s="252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153</v>
      </c>
      <c r="T63" s="230" t="s">
        <v>154</v>
      </c>
      <c r="U63" s="230">
        <v>0</v>
      </c>
      <c r="V63" s="230">
        <f>ROUND(E63*U63,2)</f>
        <v>0</v>
      </c>
      <c r="W63" s="230"/>
      <c r="X63" s="230" t="s">
        <v>155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224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7">
        <v>52</v>
      </c>
      <c r="B64" s="248" t="s">
        <v>529</v>
      </c>
      <c r="C64" s="257" t="s">
        <v>530</v>
      </c>
      <c r="D64" s="249" t="s">
        <v>524</v>
      </c>
      <c r="E64" s="250">
        <v>4</v>
      </c>
      <c r="F64" s="251"/>
      <c r="G64" s="252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153</v>
      </c>
      <c r="T64" s="230" t="s">
        <v>154</v>
      </c>
      <c r="U64" s="230">
        <v>0</v>
      </c>
      <c r="V64" s="230">
        <f>ROUND(E64*U64,2)</f>
        <v>0</v>
      </c>
      <c r="W64" s="230"/>
      <c r="X64" s="230" t="s">
        <v>155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224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7">
        <v>53</v>
      </c>
      <c r="B65" s="248" t="s">
        <v>531</v>
      </c>
      <c r="C65" s="257" t="s">
        <v>532</v>
      </c>
      <c r="D65" s="249" t="s">
        <v>228</v>
      </c>
      <c r="E65" s="250">
        <v>1</v>
      </c>
      <c r="F65" s="251"/>
      <c r="G65" s="252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153</v>
      </c>
      <c r="T65" s="230" t="s">
        <v>154</v>
      </c>
      <c r="U65" s="230">
        <v>0</v>
      </c>
      <c r="V65" s="230">
        <f>ROUND(E65*U65,2)</f>
        <v>0</v>
      </c>
      <c r="W65" s="230"/>
      <c r="X65" s="230" t="s">
        <v>155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224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7">
        <v>54</v>
      </c>
      <c r="B66" s="248" t="s">
        <v>533</v>
      </c>
      <c r="C66" s="257" t="s">
        <v>534</v>
      </c>
      <c r="D66" s="249" t="s">
        <v>228</v>
      </c>
      <c r="E66" s="250">
        <v>1</v>
      </c>
      <c r="F66" s="251"/>
      <c r="G66" s="252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153</v>
      </c>
      <c r="T66" s="230" t="s">
        <v>154</v>
      </c>
      <c r="U66" s="230">
        <v>0</v>
      </c>
      <c r="V66" s="230">
        <f>ROUND(E66*U66,2)</f>
        <v>0</v>
      </c>
      <c r="W66" s="230"/>
      <c r="X66" s="230" t="s">
        <v>155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7">
        <v>55</v>
      </c>
      <c r="B67" s="248" t="s">
        <v>535</v>
      </c>
      <c r="C67" s="257" t="s">
        <v>536</v>
      </c>
      <c r="D67" s="249" t="s">
        <v>228</v>
      </c>
      <c r="E67" s="250">
        <v>1</v>
      </c>
      <c r="F67" s="251"/>
      <c r="G67" s="252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153</v>
      </c>
      <c r="T67" s="230" t="s">
        <v>154</v>
      </c>
      <c r="U67" s="230">
        <v>0</v>
      </c>
      <c r="V67" s="230">
        <f>ROUND(E67*U67,2)</f>
        <v>0</v>
      </c>
      <c r="W67" s="230"/>
      <c r="X67" s="230" t="s">
        <v>155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156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7">
        <v>56</v>
      </c>
      <c r="B68" s="248" t="s">
        <v>537</v>
      </c>
      <c r="C68" s="257" t="s">
        <v>538</v>
      </c>
      <c r="D68" s="249" t="s">
        <v>228</v>
      </c>
      <c r="E68" s="250">
        <v>2</v>
      </c>
      <c r="F68" s="251"/>
      <c r="G68" s="252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153</v>
      </c>
      <c r="T68" s="230" t="s">
        <v>154</v>
      </c>
      <c r="U68" s="230">
        <v>0</v>
      </c>
      <c r="V68" s="230">
        <f>ROUND(E68*U68,2)</f>
        <v>0</v>
      </c>
      <c r="W68" s="230"/>
      <c r="X68" s="230" t="s">
        <v>214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413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41">
        <v>57</v>
      </c>
      <c r="B69" s="242" t="s">
        <v>539</v>
      </c>
      <c r="C69" s="258" t="s">
        <v>540</v>
      </c>
      <c r="D69" s="243" t="s">
        <v>228</v>
      </c>
      <c r="E69" s="244">
        <v>1</v>
      </c>
      <c r="F69" s="245"/>
      <c r="G69" s="246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153</v>
      </c>
      <c r="T69" s="230" t="s">
        <v>154</v>
      </c>
      <c r="U69" s="230">
        <v>0</v>
      </c>
      <c r="V69" s="230">
        <f>ROUND(E69*U69,2)</f>
        <v>0</v>
      </c>
      <c r="W69" s="230"/>
      <c r="X69" s="230" t="s">
        <v>155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156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">
      <c r="A70" s="3"/>
      <c r="B70" s="4"/>
      <c r="C70" s="261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v>15</v>
      </c>
      <c r="AF70">
        <v>21</v>
      </c>
      <c r="AG70" t="s">
        <v>135</v>
      </c>
    </row>
    <row r="71" spans="1:60" x14ac:dyDescent="0.2">
      <c r="A71" s="214"/>
      <c r="B71" s="215" t="s">
        <v>31</v>
      </c>
      <c r="C71" s="262"/>
      <c r="D71" s="216"/>
      <c r="E71" s="217"/>
      <c r="F71" s="217"/>
      <c r="G71" s="255">
        <f>G8+G24+G31+G40+G45</f>
        <v>0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f>SUMIF(L7:L69,AE70,G7:G69)</f>
        <v>0</v>
      </c>
      <c r="AF71">
        <f>SUMIF(L7:L69,AF70,G7:G69)</f>
        <v>0</v>
      </c>
      <c r="AG71" t="s">
        <v>421</v>
      </c>
    </row>
    <row r="72" spans="1:60" x14ac:dyDescent="0.2">
      <c r="A72" s="3"/>
      <c r="B72" s="4"/>
      <c r="C72" s="261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3"/>
      <c r="B73" s="4"/>
      <c r="C73" s="261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18" t="s">
        <v>422</v>
      </c>
      <c r="B74" s="218"/>
      <c r="C74" s="263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19"/>
      <c r="B75" s="220"/>
      <c r="C75" s="264"/>
      <c r="D75" s="220"/>
      <c r="E75" s="220"/>
      <c r="F75" s="220"/>
      <c r="G75" s="221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G75" t="s">
        <v>423</v>
      </c>
    </row>
    <row r="76" spans="1:60" x14ac:dyDescent="0.2">
      <c r="A76" s="222"/>
      <c r="B76" s="223"/>
      <c r="C76" s="265"/>
      <c r="D76" s="223"/>
      <c r="E76" s="223"/>
      <c r="F76" s="223"/>
      <c r="G76" s="224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22"/>
      <c r="B77" s="223"/>
      <c r="C77" s="265"/>
      <c r="D77" s="223"/>
      <c r="E77" s="223"/>
      <c r="F77" s="223"/>
      <c r="G77" s="224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22"/>
      <c r="B78" s="223"/>
      <c r="C78" s="265"/>
      <c r="D78" s="223"/>
      <c r="E78" s="223"/>
      <c r="F78" s="223"/>
      <c r="G78" s="224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25"/>
      <c r="B79" s="226"/>
      <c r="C79" s="266"/>
      <c r="D79" s="226"/>
      <c r="E79" s="226"/>
      <c r="F79" s="226"/>
      <c r="G79" s="227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3"/>
      <c r="B80" s="4"/>
      <c r="C80" s="261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3:33" x14ac:dyDescent="0.2">
      <c r="C81" s="267"/>
      <c r="D81" s="10"/>
      <c r="AG81" t="s">
        <v>424</v>
      </c>
    </row>
    <row r="82" spans="3:33" x14ac:dyDescent="0.2">
      <c r="D82" s="10"/>
    </row>
    <row r="83" spans="3:33" x14ac:dyDescent="0.2">
      <c r="D83" s="10"/>
    </row>
    <row r="84" spans="3:33" x14ac:dyDescent="0.2">
      <c r="D84" s="10"/>
    </row>
    <row r="85" spans="3:33" x14ac:dyDescent="0.2">
      <c r="D85" s="10"/>
    </row>
    <row r="86" spans="3:33" x14ac:dyDescent="0.2">
      <c r="D86" s="10"/>
    </row>
    <row r="87" spans="3:33" x14ac:dyDescent="0.2">
      <c r="D87" s="10"/>
    </row>
    <row r="88" spans="3:33" x14ac:dyDescent="0.2">
      <c r="D88" s="10"/>
    </row>
    <row r="89" spans="3:33" x14ac:dyDescent="0.2">
      <c r="D89" s="10"/>
    </row>
    <row r="90" spans="3:33" x14ac:dyDescent="0.2">
      <c r="D90" s="10"/>
    </row>
    <row r="91" spans="3:33" x14ac:dyDescent="0.2">
      <c r="D91" s="10"/>
    </row>
    <row r="92" spans="3:33" x14ac:dyDescent="0.2">
      <c r="D92" s="10"/>
    </row>
    <row r="93" spans="3:33" x14ac:dyDescent="0.2">
      <c r="D93" s="10"/>
    </row>
    <row r="94" spans="3:33" x14ac:dyDescent="0.2">
      <c r="D94" s="10"/>
    </row>
    <row r="95" spans="3:33" x14ac:dyDescent="0.2">
      <c r="D95" s="10"/>
    </row>
    <row r="96" spans="3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74:C74"/>
    <mergeCell ref="A75:G7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124</v>
      </c>
      <c r="AG3" t="s">
        <v>125</v>
      </c>
    </row>
    <row r="4" spans="1:60" ht="24.95" customHeight="1" x14ac:dyDescent="0.2">
      <c r="A4" s="201" t="s">
        <v>10</v>
      </c>
      <c r="B4" s="202" t="s">
        <v>61</v>
      </c>
      <c r="C4" s="203" t="s">
        <v>62</v>
      </c>
      <c r="D4" s="204"/>
      <c r="E4" s="204"/>
      <c r="F4" s="204"/>
      <c r="G4" s="205"/>
      <c r="AG4" t="s">
        <v>126</v>
      </c>
    </row>
    <row r="5" spans="1:60" x14ac:dyDescent="0.2">
      <c r="D5" s="10"/>
    </row>
    <row r="6" spans="1:60" ht="38.25" x14ac:dyDescent="0.2">
      <c r="A6" s="207" t="s">
        <v>127</v>
      </c>
      <c r="B6" s="209" t="s">
        <v>128</v>
      </c>
      <c r="C6" s="209" t="s">
        <v>129</v>
      </c>
      <c r="D6" s="208" t="s">
        <v>130</v>
      </c>
      <c r="E6" s="207" t="s">
        <v>131</v>
      </c>
      <c r="F6" s="206" t="s">
        <v>132</v>
      </c>
      <c r="G6" s="207" t="s">
        <v>31</v>
      </c>
      <c r="H6" s="210" t="s">
        <v>32</v>
      </c>
      <c r="I6" s="210" t="s">
        <v>133</v>
      </c>
      <c r="J6" s="210" t="s">
        <v>33</v>
      </c>
      <c r="K6" s="210" t="s">
        <v>134</v>
      </c>
      <c r="L6" s="210" t="s">
        <v>135</v>
      </c>
      <c r="M6" s="210" t="s">
        <v>136</v>
      </c>
      <c r="N6" s="210" t="s">
        <v>137</v>
      </c>
      <c r="O6" s="210" t="s">
        <v>138</v>
      </c>
      <c r="P6" s="210" t="s">
        <v>139</v>
      </c>
      <c r="Q6" s="210" t="s">
        <v>140</v>
      </c>
      <c r="R6" s="210" t="s">
        <v>141</v>
      </c>
      <c r="S6" s="210" t="s">
        <v>142</v>
      </c>
      <c r="T6" s="210" t="s">
        <v>143</v>
      </c>
      <c r="U6" s="210" t="s">
        <v>144</v>
      </c>
      <c r="V6" s="210" t="s">
        <v>145</v>
      </c>
      <c r="W6" s="210" t="s">
        <v>146</v>
      </c>
      <c r="X6" s="210" t="s">
        <v>147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148</v>
      </c>
      <c r="B8" s="236" t="s">
        <v>94</v>
      </c>
      <c r="C8" s="256" t="s">
        <v>95</v>
      </c>
      <c r="D8" s="237"/>
      <c r="E8" s="238"/>
      <c r="F8" s="239"/>
      <c r="G8" s="240">
        <f>SUMIF(AG9:AG15,"&lt;&gt;NOR",G9:G15)</f>
        <v>0</v>
      </c>
      <c r="H8" s="234"/>
      <c r="I8" s="234">
        <f>SUM(I9:I15)</f>
        <v>0</v>
      </c>
      <c r="J8" s="234"/>
      <c r="K8" s="234">
        <f>SUM(K9:K15)</f>
        <v>0</v>
      </c>
      <c r="L8" s="234"/>
      <c r="M8" s="234">
        <f>SUM(M9:M15)</f>
        <v>0</v>
      </c>
      <c r="N8" s="234"/>
      <c r="O8" s="234">
        <f>SUM(O9:O15)</f>
        <v>0.01</v>
      </c>
      <c r="P8" s="234"/>
      <c r="Q8" s="234">
        <f>SUM(Q9:Q15)</f>
        <v>0</v>
      </c>
      <c r="R8" s="234"/>
      <c r="S8" s="234"/>
      <c r="T8" s="234"/>
      <c r="U8" s="234"/>
      <c r="V8" s="234">
        <f>SUM(V9:V15)</f>
        <v>5.42</v>
      </c>
      <c r="W8" s="234"/>
      <c r="X8" s="234"/>
      <c r="AG8" t="s">
        <v>149</v>
      </c>
    </row>
    <row r="9" spans="1:60" outlineLevel="1" x14ac:dyDescent="0.2">
      <c r="A9" s="247">
        <v>1</v>
      </c>
      <c r="B9" s="248" t="s">
        <v>541</v>
      </c>
      <c r="C9" s="257" t="s">
        <v>542</v>
      </c>
      <c r="D9" s="249" t="s">
        <v>167</v>
      </c>
      <c r="E9" s="250">
        <v>5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4.6999999999999999E-4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153</v>
      </c>
      <c r="T9" s="230" t="s">
        <v>154</v>
      </c>
      <c r="U9" s="230">
        <v>0.35899999999999999</v>
      </c>
      <c r="V9" s="230">
        <f>ROUND(E9*U9,2)</f>
        <v>1.8</v>
      </c>
      <c r="W9" s="230"/>
      <c r="X9" s="230" t="s">
        <v>155</v>
      </c>
      <c r="Y9" s="211"/>
      <c r="Z9" s="211"/>
      <c r="AA9" s="211"/>
      <c r="AB9" s="211"/>
      <c r="AC9" s="211"/>
      <c r="AD9" s="211"/>
      <c r="AE9" s="211"/>
      <c r="AF9" s="211"/>
      <c r="AG9" s="211" t="s">
        <v>296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7">
        <v>2</v>
      </c>
      <c r="B10" s="248" t="s">
        <v>543</v>
      </c>
      <c r="C10" s="257" t="s">
        <v>544</v>
      </c>
      <c r="D10" s="249" t="s">
        <v>167</v>
      </c>
      <c r="E10" s="250">
        <v>8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6.9999999999999999E-4</v>
      </c>
      <c r="O10" s="230">
        <f>ROUND(E10*N10,2)</f>
        <v>0.01</v>
      </c>
      <c r="P10" s="230">
        <v>0</v>
      </c>
      <c r="Q10" s="230">
        <f>ROUND(E10*P10,2)</f>
        <v>0</v>
      </c>
      <c r="R10" s="230"/>
      <c r="S10" s="230" t="s">
        <v>153</v>
      </c>
      <c r="T10" s="230" t="s">
        <v>154</v>
      </c>
      <c r="U10" s="230">
        <v>0.45200000000000001</v>
      </c>
      <c r="V10" s="230">
        <f>ROUND(E10*U10,2)</f>
        <v>3.62</v>
      </c>
      <c r="W10" s="230"/>
      <c r="X10" s="230" t="s">
        <v>155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156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7">
        <v>3</v>
      </c>
      <c r="B11" s="248" t="s">
        <v>545</v>
      </c>
      <c r="C11" s="257" t="s">
        <v>546</v>
      </c>
      <c r="D11" s="249" t="s">
        <v>167</v>
      </c>
      <c r="E11" s="250">
        <v>4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153</v>
      </c>
      <c r="T11" s="230" t="s">
        <v>154</v>
      </c>
      <c r="U11" s="230">
        <v>0</v>
      </c>
      <c r="V11" s="230">
        <f>ROUND(E11*U11,2)</f>
        <v>0</v>
      </c>
      <c r="W11" s="230"/>
      <c r="X11" s="230" t="s">
        <v>155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296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7">
        <v>4</v>
      </c>
      <c r="B12" s="248" t="s">
        <v>547</v>
      </c>
      <c r="C12" s="257" t="s">
        <v>548</v>
      </c>
      <c r="D12" s="249" t="s">
        <v>152</v>
      </c>
      <c r="E12" s="250">
        <v>1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153</v>
      </c>
      <c r="T12" s="230" t="s">
        <v>154</v>
      </c>
      <c r="U12" s="230">
        <v>0</v>
      </c>
      <c r="V12" s="230">
        <f>ROUND(E12*U12,2)</f>
        <v>0</v>
      </c>
      <c r="W12" s="230"/>
      <c r="X12" s="230" t="s">
        <v>155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296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7">
        <v>5</v>
      </c>
      <c r="B13" s="248" t="s">
        <v>549</v>
      </c>
      <c r="C13" s="257" t="s">
        <v>550</v>
      </c>
      <c r="D13" s="249" t="s">
        <v>152</v>
      </c>
      <c r="E13" s="250">
        <v>3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153</v>
      </c>
      <c r="T13" s="230" t="s">
        <v>154</v>
      </c>
      <c r="U13" s="230">
        <v>0</v>
      </c>
      <c r="V13" s="230">
        <f>ROUND(E13*U13,2)</f>
        <v>0</v>
      </c>
      <c r="W13" s="230"/>
      <c r="X13" s="230" t="s">
        <v>155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296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7">
        <v>6</v>
      </c>
      <c r="B14" s="248" t="s">
        <v>551</v>
      </c>
      <c r="C14" s="257" t="s">
        <v>552</v>
      </c>
      <c r="D14" s="249" t="s">
        <v>152</v>
      </c>
      <c r="E14" s="250">
        <v>1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153</v>
      </c>
      <c r="T14" s="230" t="s">
        <v>154</v>
      </c>
      <c r="U14" s="230">
        <v>0</v>
      </c>
      <c r="V14" s="230">
        <f>ROUND(E14*U14,2)</f>
        <v>0</v>
      </c>
      <c r="W14" s="230"/>
      <c r="X14" s="230" t="s">
        <v>155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296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7">
        <v>7</v>
      </c>
      <c r="B15" s="248" t="s">
        <v>553</v>
      </c>
      <c r="C15" s="257" t="s">
        <v>554</v>
      </c>
      <c r="D15" s="249" t="s">
        <v>0</v>
      </c>
      <c r="E15" s="250">
        <v>41.77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153</v>
      </c>
      <c r="T15" s="230" t="s">
        <v>154</v>
      </c>
      <c r="U15" s="230">
        <v>0</v>
      </c>
      <c r="V15" s="230">
        <f>ROUND(E15*U15,2)</f>
        <v>0</v>
      </c>
      <c r="W15" s="230"/>
      <c r="X15" s="230" t="s">
        <v>155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296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35" t="s">
        <v>148</v>
      </c>
      <c r="B16" s="236" t="s">
        <v>96</v>
      </c>
      <c r="C16" s="256" t="s">
        <v>97</v>
      </c>
      <c r="D16" s="237"/>
      <c r="E16" s="238"/>
      <c r="F16" s="239"/>
      <c r="G16" s="240">
        <f>SUMIF(AG17:AG28,"&lt;&gt;NOR",G17:G28)</f>
        <v>0</v>
      </c>
      <c r="H16" s="234"/>
      <c r="I16" s="234">
        <f>SUM(I17:I28)</f>
        <v>0</v>
      </c>
      <c r="J16" s="234"/>
      <c r="K16" s="234">
        <f>SUM(K17:K28)</f>
        <v>0</v>
      </c>
      <c r="L16" s="234"/>
      <c r="M16" s="234">
        <f>SUM(M17:M28)</f>
        <v>0</v>
      </c>
      <c r="N16" s="234"/>
      <c r="O16" s="234">
        <f>SUM(O17:O28)</f>
        <v>0.02</v>
      </c>
      <c r="P16" s="234"/>
      <c r="Q16" s="234">
        <f>SUM(Q17:Q28)</f>
        <v>0</v>
      </c>
      <c r="R16" s="234"/>
      <c r="S16" s="234"/>
      <c r="T16" s="234"/>
      <c r="U16" s="234"/>
      <c r="V16" s="234">
        <f>SUM(V17:V28)</f>
        <v>3.43</v>
      </c>
      <c r="W16" s="234"/>
      <c r="X16" s="234"/>
      <c r="AG16" t="s">
        <v>149</v>
      </c>
    </row>
    <row r="17" spans="1:60" outlineLevel="1" x14ac:dyDescent="0.2">
      <c r="A17" s="247">
        <v>8</v>
      </c>
      <c r="B17" s="248" t="s">
        <v>555</v>
      </c>
      <c r="C17" s="257" t="s">
        <v>556</v>
      </c>
      <c r="D17" s="249" t="s">
        <v>167</v>
      </c>
      <c r="E17" s="250">
        <v>12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153</v>
      </c>
      <c r="T17" s="230" t="s">
        <v>154</v>
      </c>
      <c r="U17" s="230">
        <v>0</v>
      </c>
      <c r="V17" s="230">
        <f>ROUND(E17*U17,2)</f>
        <v>0</v>
      </c>
      <c r="W17" s="230"/>
      <c r="X17" s="230" t="s">
        <v>155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296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7">
        <v>9</v>
      </c>
      <c r="B18" s="248" t="s">
        <v>557</v>
      </c>
      <c r="C18" s="257" t="s">
        <v>558</v>
      </c>
      <c r="D18" s="249" t="s">
        <v>167</v>
      </c>
      <c r="E18" s="250">
        <v>2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153</v>
      </c>
      <c r="T18" s="230" t="s">
        <v>154</v>
      </c>
      <c r="U18" s="230">
        <v>0</v>
      </c>
      <c r="V18" s="230">
        <f>ROUND(E18*U18,2)</f>
        <v>0</v>
      </c>
      <c r="W18" s="230"/>
      <c r="X18" s="230" t="s">
        <v>155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296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7">
        <v>10</v>
      </c>
      <c r="B19" s="248" t="s">
        <v>559</v>
      </c>
      <c r="C19" s="257" t="s">
        <v>560</v>
      </c>
      <c r="D19" s="249" t="s">
        <v>167</v>
      </c>
      <c r="E19" s="250">
        <v>14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153</v>
      </c>
      <c r="T19" s="230" t="s">
        <v>154</v>
      </c>
      <c r="U19" s="230">
        <v>0</v>
      </c>
      <c r="V19" s="230">
        <f>ROUND(E19*U19,2)</f>
        <v>0</v>
      </c>
      <c r="W19" s="230"/>
      <c r="X19" s="230" t="s">
        <v>155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296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7">
        <v>11</v>
      </c>
      <c r="B20" s="248" t="s">
        <v>561</v>
      </c>
      <c r="C20" s="257" t="s">
        <v>562</v>
      </c>
      <c r="D20" s="249" t="s">
        <v>152</v>
      </c>
      <c r="E20" s="250">
        <v>6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153</v>
      </c>
      <c r="T20" s="230" t="s">
        <v>154</v>
      </c>
      <c r="U20" s="230">
        <v>0</v>
      </c>
      <c r="V20" s="230">
        <f>ROUND(E20*U20,2)</f>
        <v>0</v>
      </c>
      <c r="W20" s="230"/>
      <c r="X20" s="230" t="s">
        <v>155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296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7">
        <v>12</v>
      </c>
      <c r="B21" s="248" t="s">
        <v>563</v>
      </c>
      <c r="C21" s="257" t="s">
        <v>564</v>
      </c>
      <c r="D21" s="249" t="s">
        <v>152</v>
      </c>
      <c r="E21" s="250">
        <v>2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153</v>
      </c>
      <c r="T21" s="230" t="s">
        <v>154</v>
      </c>
      <c r="U21" s="230">
        <v>0.42499999999999999</v>
      </c>
      <c r="V21" s="230">
        <f>ROUND(E21*U21,2)</f>
        <v>0.85</v>
      </c>
      <c r="W21" s="230"/>
      <c r="X21" s="230" t="s">
        <v>155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7">
        <v>13</v>
      </c>
      <c r="B22" s="248" t="s">
        <v>565</v>
      </c>
      <c r="C22" s="257" t="s">
        <v>566</v>
      </c>
      <c r="D22" s="249" t="s">
        <v>152</v>
      </c>
      <c r="E22" s="250">
        <v>1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153</v>
      </c>
      <c r="T22" s="230" t="s">
        <v>154</v>
      </c>
      <c r="U22" s="230">
        <v>0</v>
      </c>
      <c r="V22" s="230">
        <f>ROUND(E22*U22,2)</f>
        <v>0</v>
      </c>
      <c r="W22" s="230"/>
      <c r="X22" s="230" t="s">
        <v>155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296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7">
        <v>14</v>
      </c>
      <c r="B23" s="248" t="s">
        <v>567</v>
      </c>
      <c r="C23" s="257" t="s">
        <v>568</v>
      </c>
      <c r="D23" s="249" t="s">
        <v>152</v>
      </c>
      <c r="E23" s="250">
        <v>6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153</v>
      </c>
      <c r="T23" s="230" t="s">
        <v>154</v>
      </c>
      <c r="U23" s="230">
        <v>0</v>
      </c>
      <c r="V23" s="230">
        <f>ROUND(E23*U23,2)</f>
        <v>0</v>
      </c>
      <c r="W23" s="230"/>
      <c r="X23" s="230" t="s">
        <v>155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296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7">
        <v>15</v>
      </c>
      <c r="B24" s="248" t="s">
        <v>569</v>
      </c>
      <c r="C24" s="257" t="s">
        <v>570</v>
      </c>
      <c r="D24" s="249" t="s">
        <v>228</v>
      </c>
      <c r="E24" s="250">
        <v>2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1.1639999999999999E-2</v>
      </c>
      <c r="O24" s="230">
        <f>ROUND(E24*N24,2)</f>
        <v>0.02</v>
      </c>
      <c r="P24" s="230">
        <v>0</v>
      </c>
      <c r="Q24" s="230">
        <f>ROUND(E24*P24,2)</f>
        <v>0</v>
      </c>
      <c r="R24" s="230"/>
      <c r="S24" s="230" t="s">
        <v>153</v>
      </c>
      <c r="T24" s="230" t="s">
        <v>154</v>
      </c>
      <c r="U24" s="230">
        <v>1.2909999999999999</v>
      </c>
      <c r="V24" s="230">
        <f>ROUND(E24*U24,2)</f>
        <v>2.58</v>
      </c>
      <c r="W24" s="230"/>
      <c r="X24" s="230" t="s">
        <v>155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156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7">
        <v>16</v>
      </c>
      <c r="B25" s="248" t="s">
        <v>571</v>
      </c>
      <c r="C25" s="257" t="s">
        <v>572</v>
      </c>
      <c r="D25" s="249" t="s">
        <v>152</v>
      </c>
      <c r="E25" s="250">
        <v>1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153</v>
      </c>
      <c r="T25" s="230" t="s">
        <v>154</v>
      </c>
      <c r="U25" s="230">
        <v>0</v>
      </c>
      <c r="V25" s="230">
        <f>ROUND(E25*U25,2)</f>
        <v>0</v>
      </c>
      <c r="W25" s="230"/>
      <c r="X25" s="230" t="s">
        <v>214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306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7">
        <v>17</v>
      </c>
      <c r="B26" s="248" t="s">
        <v>573</v>
      </c>
      <c r="C26" s="257" t="s">
        <v>574</v>
      </c>
      <c r="D26" s="249" t="s">
        <v>167</v>
      </c>
      <c r="E26" s="250">
        <v>14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153</v>
      </c>
      <c r="T26" s="230" t="s">
        <v>154</v>
      </c>
      <c r="U26" s="230">
        <v>0</v>
      </c>
      <c r="V26" s="230">
        <f>ROUND(E26*U26,2)</f>
        <v>0</v>
      </c>
      <c r="W26" s="230"/>
      <c r="X26" s="230" t="s">
        <v>155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296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7">
        <v>18</v>
      </c>
      <c r="B27" s="248" t="s">
        <v>575</v>
      </c>
      <c r="C27" s="257" t="s">
        <v>576</v>
      </c>
      <c r="D27" s="249" t="s">
        <v>167</v>
      </c>
      <c r="E27" s="250">
        <v>14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153</v>
      </c>
      <c r="T27" s="230" t="s">
        <v>154</v>
      </c>
      <c r="U27" s="230">
        <v>0</v>
      </c>
      <c r="V27" s="230">
        <f>ROUND(E27*U27,2)</f>
        <v>0</v>
      </c>
      <c r="W27" s="230"/>
      <c r="X27" s="230" t="s">
        <v>155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296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7">
        <v>19</v>
      </c>
      <c r="B28" s="248" t="s">
        <v>577</v>
      </c>
      <c r="C28" s="257" t="s">
        <v>578</v>
      </c>
      <c r="D28" s="249" t="s">
        <v>0</v>
      </c>
      <c r="E28" s="250">
        <v>116.89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153</v>
      </c>
      <c r="T28" s="230" t="s">
        <v>154</v>
      </c>
      <c r="U28" s="230">
        <v>0</v>
      </c>
      <c r="V28" s="230">
        <f>ROUND(E28*U28,2)</f>
        <v>0</v>
      </c>
      <c r="W28" s="230"/>
      <c r="X28" s="230" t="s">
        <v>155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296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235" t="s">
        <v>148</v>
      </c>
      <c r="B29" s="236" t="s">
        <v>98</v>
      </c>
      <c r="C29" s="256" t="s">
        <v>99</v>
      </c>
      <c r="D29" s="237"/>
      <c r="E29" s="238"/>
      <c r="F29" s="239"/>
      <c r="G29" s="240">
        <f>SUMIF(AG30:AG45,"&lt;&gt;NOR",G30:G45)</f>
        <v>0</v>
      </c>
      <c r="H29" s="234"/>
      <c r="I29" s="234">
        <f>SUM(I30:I45)</f>
        <v>0</v>
      </c>
      <c r="J29" s="234"/>
      <c r="K29" s="234">
        <f>SUM(K30:K45)</f>
        <v>0</v>
      </c>
      <c r="L29" s="234"/>
      <c r="M29" s="234">
        <f>SUM(M30:M45)</f>
        <v>0</v>
      </c>
      <c r="N29" s="234"/>
      <c r="O29" s="234">
        <f>SUM(O30:O45)</f>
        <v>0.04</v>
      </c>
      <c r="P29" s="234"/>
      <c r="Q29" s="234">
        <f>SUM(Q30:Q45)</f>
        <v>0</v>
      </c>
      <c r="R29" s="234"/>
      <c r="S29" s="234"/>
      <c r="T29" s="234"/>
      <c r="U29" s="234"/>
      <c r="V29" s="234">
        <f>SUM(V30:V45)</f>
        <v>2.74</v>
      </c>
      <c r="W29" s="234"/>
      <c r="X29" s="234"/>
      <c r="AG29" t="s">
        <v>149</v>
      </c>
    </row>
    <row r="30" spans="1:60" outlineLevel="1" x14ac:dyDescent="0.2">
      <c r="A30" s="247">
        <v>20</v>
      </c>
      <c r="B30" s="248" t="s">
        <v>579</v>
      </c>
      <c r="C30" s="257" t="s">
        <v>580</v>
      </c>
      <c r="D30" s="249" t="s">
        <v>228</v>
      </c>
      <c r="E30" s="250">
        <v>1</v>
      </c>
      <c r="F30" s="251"/>
      <c r="G30" s="252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7.0099999999999997E-3</v>
      </c>
      <c r="O30" s="230">
        <f>ROUND(E30*N30,2)</f>
        <v>0.01</v>
      </c>
      <c r="P30" s="230">
        <v>0</v>
      </c>
      <c r="Q30" s="230">
        <f>ROUND(E30*P30,2)</f>
        <v>0</v>
      </c>
      <c r="R30" s="230"/>
      <c r="S30" s="230" t="s">
        <v>153</v>
      </c>
      <c r="T30" s="230" t="s">
        <v>154</v>
      </c>
      <c r="U30" s="230">
        <v>1.77</v>
      </c>
      <c r="V30" s="230">
        <f>ROUND(E30*U30,2)</f>
        <v>1.77</v>
      </c>
      <c r="W30" s="230"/>
      <c r="X30" s="230" t="s">
        <v>155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7">
        <v>21</v>
      </c>
      <c r="B31" s="248" t="s">
        <v>581</v>
      </c>
      <c r="C31" s="257" t="s">
        <v>582</v>
      </c>
      <c r="D31" s="249" t="s">
        <v>228</v>
      </c>
      <c r="E31" s="250">
        <v>1</v>
      </c>
      <c r="F31" s="251"/>
      <c r="G31" s="252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1.201E-2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153</v>
      </c>
      <c r="T31" s="230" t="s">
        <v>154</v>
      </c>
      <c r="U31" s="230">
        <v>0</v>
      </c>
      <c r="V31" s="230">
        <f>ROUND(E31*U31,2)</f>
        <v>0</v>
      </c>
      <c r="W31" s="230"/>
      <c r="X31" s="230" t="s">
        <v>155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296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7">
        <v>22</v>
      </c>
      <c r="B32" s="248" t="s">
        <v>583</v>
      </c>
      <c r="C32" s="257" t="s">
        <v>584</v>
      </c>
      <c r="D32" s="249" t="s">
        <v>228</v>
      </c>
      <c r="E32" s="250">
        <v>1</v>
      </c>
      <c r="F32" s="251"/>
      <c r="G32" s="252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153</v>
      </c>
      <c r="T32" s="230" t="s">
        <v>154</v>
      </c>
      <c r="U32" s="230">
        <v>0</v>
      </c>
      <c r="V32" s="230">
        <f>ROUND(E32*U32,2)</f>
        <v>0</v>
      </c>
      <c r="W32" s="230"/>
      <c r="X32" s="230" t="s">
        <v>155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296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7">
        <v>23</v>
      </c>
      <c r="B33" s="248" t="s">
        <v>585</v>
      </c>
      <c r="C33" s="257" t="s">
        <v>586</v>
      </c>
      <c r="D33" s="249" t="s">
        <v>152</v>
      </c>
      <c r="E33" s="250">
        <v>1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153</v>
      </c>
      <c r="T33" s="230" t="s">
        <v>154</v>
      </c>
      <c r="U33" s="230">
        <v>0</v>
      </c>
      <c r="V33" s="230">
        <f>ROUND(E33*U33,2)</f>
        <v>0</v>
      </c>
      <c r="W33" s="230"/>
      <c r="X33" s="230" t="s">
        <v>155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7">
        <v>24</v>
      </c>
      <c r="B34" s="248" t="s">
        <v>587</v>
      </c>
      <c r="C34" s="257" t="s">
        <v>588</v>
      </c>
      <c r="D34" s="249" t="s">
        <v>228</v>
      </c>
      <c r="E34" s="250">
        <v>1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153</v>
      </c>
      <c r="T34" s="230" t="s">
        <v>154</v>
      </c>
      <c r="U34" s="230">
        <v>0</v>
      </c>
      <c r="V34" s="230">
        <f>ROUND(E34*U34,2)</f>
        <v>0</v>
      </c>
      <c r="W34" s="230"/>
      <c r="X34" s="230" t="s">
        <v>155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296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7">
        <v>25</v>
      </c>
      <c r="B35" s="248" t="s">
        <v>585</v>
      </c>
      <c r="C35" s="257" t="s">
        <v>589</v>
      </c>
      <c r="D35" s="249" t="s">
        <v>152</v>
      </c>
      <c r="E35" s="250">
        <v>1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153</v>
      </c>
      <c r="T35" s="230" t="s">
        <v>154</v>
      </c>
      <c r="U35" s="230">
        <v>0</v>
      </c>
      <c r="V35" s="230">
        <f>ROUND(E35*U35,2)</f>
        <v>0</v>
      </c>
      <c r="W35" s="230"/>
      <c r="X35" s="230" t="s">
        <v>214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215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7">
        <v>26</v>
      </c>
      <c r="B36" s="248" t="s">
        <v>590</v>
      </c>
      <c r="C36" s="257" t="s">
        <v>591</v>
      </c>
      <c r="D36" s="249" t="s">
        <v>228</v>
      </c>
      <c r="E36" s="250">
        <v>1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1.8890000000000001E-2</v>
      </c>
      <c r="O36" s="230">
        <f>ROUND(E36*N36,2)</f>
        <v>0.02</v>
      </c>
      <c r="P36" s="230">
        <v>0</v>
      </c>
      <c r="Q36" s="230">
        <f>ROUND(E36*P36,2)</f>
        <v>0</v>
      </c>
      <c r="R36" s="230"/>
      <c r="S36" s="230" t="s">
        <v>153</v>
      </c>
      <c r="T36" s="230" t="s">
        <v>154</v>
      </c>
      <c r="U36" s="230">
        <v>0.97299999999999998</v>
      </c>
      <c r="V36" s="230">
        <f>ROUND(E36*U36,2)</f>
        <v>0.97</v>
      </c>
      <c r="W36" s="230"/>
      <c r="X36" s="230" t="s">
        <v>155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7">
        <v>27</v>
      </c>
      <c r="B37" s="248" t="s">
        <v>592</v>
      </c>
      <c r="C37" s="257" t="s">
        <v>593</v>
      </c>
      <c r="D37" s="249" t="s">
        <v>152</v>
      </c>
      <c r="E37" s="250">
        <v>1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3.2000000000000003E-4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153</v>
      </c>
      <c r="T37" s="230" t="s">
        <v>154</v>
      </c>
      <c r="U37" s="230">
        <v>0</v>
      </c>
      <c r="V37" s="230">
        <f>ROUND(E37*U37,2)</f>
        <v>0</v>
      </c>
      <c r="W37" s="230"/>
      <c r="X37" s="230" t="s">
        <v>214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215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7">
        <v>28</v>
      </c>
      <c r="B38" s="248" t="s">
        <v>594</v>
      </c>
      <c r="C38" s="257" t="s">
        <v>595</v>
      </c>
      <c r="D38" s="249" t="s">
        <v>152</v>
      </c>
      <c r="E38" s="250">
        <v>1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153</v>
      </c>
      <c r="T38" s="230" t="s">
        <v>154</v>
      </c>
      <c r="U38" s="230">
        <v>0</v>
      </c>
      <c r="V38" s="230">
        <f>ROUND(E38*U38,2)</f>
        <v>0</v>
      </c>
      <c r="W38" s="230"/>
      <c r="X38" s="230" t="s">
        <v>155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296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7">
        <v>29</v>
      </c>
      <c r="B39" s="248" t="s">
        <v>596</v>
      </c>
      <c r="C39" s="257" t="s">
        <v>597</v>
      </c>
      <c r="D39" s="249" t="s">
        <v>152</v>
      </c>
      <c r="E39" s="250">
        <v>1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153</v>
      </c>
      <c r="T39" s="230" t="s">
        <v>154</v>
      </c>
      <c r="U39" s="230">
        <v>0</v>
      </c>
      <c r="V39" s="230">
        <f>ROUND(E39*U39,2)</f>
        <v>0</v>
      </c>
      <c r="W39" s="230"/>
      <c r="X39" s="230" t="s">
        <v>155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296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7">
        <v>30</v>
      </c>
      <c r="B40" s="248" t="s">
        <v>598</v>
      </c>
      <c r="C40" s="257" t="s">
        <v>599</v>
      </c>
      <c r="D40" s="249" t="s">
        <v>152</v>
      </c>
      <c r="E40" s="250">
        <v>1</v>
      </c>
      <c r="F40" s="251"/>
      <c r="G40" s="252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153</v>
      </c>
      <c r="T40" s="230" t="s">
        <v>154</v>
      </c>
      <c r="U40" s="230">
        <v>0</v>
      </c>
      <c r="V40" s="230">
        <f>ROUND(E40*U40,2)</f>
        <v>0</v>
      </c>
      <c r="W40" s="230"/>
      <c r="X40" s="230" t="s">
        <v>155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296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7">
        <v>31</v>
      </c>
      <c r="B41" s="248" t="s">
        <v>600</v>
      </c>
      <c r="C41" s="257" t="s">
        <v>601</v>
      </c>
      <c r="D41" s="249" t="s">
        <v>152</v>
      </c>
      <c r="E41" s="250">
        <v>1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153</v>
      </c>
      <c r="T41" s="230" t="s">
        <v>154</v>
      </c>
      <c r="U41" s="230">
        <v>0</v>
      </c>
      <c r="V41" s="230">
        <f>ROUND(E41*U41,2)</f>
        <v>0</v>
      </c>
      <c r="W41" s="230"/>
      <c r="X41" s="230" t="s">
        <v>602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603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7">
        <v>32</v>
      </c>
      <c r="B42" s="248" t="s">
        <v>604</v>
      </c>
      <c r="C42" s="257" t="s">
        <v>605</v>
      </c>
      <c r="D42" s="249" t="s">
        <v>152</v>
      </c>
      <c r="E42" s="250">
        <v>1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153</v>
      </c>
      <c r="T42" s="230" t="s">
        <v>154</v>
      </c>
      <c r="U42" s="230">
        <v>0</v>
      </c>
      <c r="V42" s="230">
        <f>ROUND(E42*U42,2)</f>
        <v>0</v>
      </c>
      <c r="W42" s="230"/>
      <c r="X42" s="230" t="s">
        <v>155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296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7">
        <v>33</v>
      </c>
      <c r="B43" s="248" t="s">
        <v>606</v>
      </c>
      <c r="C43" s="257" t="s">
        <v>607</v>
      </c>
      <c r="D43" s="249" t="s">
        <v>152</v>
      </c>
      <c r="E43" s="250">
        <v>1</v>
      </c>
      <c r="F43" s="251"/>
      <c r="G43" s="252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153</v>
      </c>
      <c r="T43" s="230" t="s">
        <v>154</v>
      </c>
      <c r="U43" s="230">
        <v>0</v>
      </c>
      <c r="V43" s="230">
        <f>ROUND(E43*U43,2)</f>
        <v>0</v>
      </c>
      <c r="W43" s="230"/>
      <c r="X43" s="230" t="s">
        <v>155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296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7">
        <v>34</v>
      </c>
      <c r="B44" s="248" t="s">
        <v>608</v>
      </c>
      <c r="C44" s="257" t="s">
        <v>609</v>
      </c>
      <c r="D44" s="249" t="s">
        <v>152</v>
      </c>
      <c r="E44" s="250">
        <v>1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153</v>
      </c>
      <c r="T44" s="230" t="s">
        <v>154</v>
      </c>
      <c r="U44" s="230">
        <v>0</v>
      </c>
      <c r="V44" s="230">
        <f>ROUND(E44*U44,2)</f>
        <v>0</v>
      </c>
      <c r="W44" s="230"/>
      <c r="X44" s="230" t="s">
        <v>155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296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7">
        <v>35</v>
      </c>
      <c r="B45" s="248" t="s">
        <v>610</v>
      </c>
      <c r="C45" s="257" t="s">
        <v>611</v>
      </c>
      <c r="D45" s="249" t="s">
        <v>0</v>
      </c>
      <c r="E45" s="250">
        <v>441.291</v>
      </c>
      <c r="F45" s="251"/>
      <c r="G45" s="252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153</v>
      </c>
      <c r="T45" s="230" t="s">
        <v>154</v>
      </c>
      <c r="U45" s="230">
        <v>0</v>
      </c>
      <c r="V45" s="230">
        <f>ROUND(E45*U45,2)</f>
        <v>0</v>
      </c>
      <c r="W45" s="230"/>
      <c r="X45" s="230" t="s">
        <v>155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296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148</v>
      </c>
      <c r="B46" s="236" t="s">
        <v>100</v>
      </c>
      <c r="C46" s="256" t="s">
        <v>101</v>
      </c>
      <c r="D46" s="237"/>
      <c r="E46" s="238"/>
      <c r="F46" s="239"/>
      <c r="G46" s="240">
        <f>SUMIF(AG47:AG57,"&lt;&gt;NOR",G47:G57)</f>
        <v>0</v>
      </c>
      <c r="H46" s="234"/>
      <c r="I46" s="234">
        <f>SUM(I47:I57)</f>
        <v>0</v>
      </c>
      <c r="J46" s="234"/>
      <c r="K46" s="234">
        <f>SUM(K47:K57)</f>
        <v>0</v>
      </c>
      <c r="L46" s="234"/>
      <c r="M46" s="234">
        <f>SUM(M47:M57)</f>
        <v>0</v>
      </c>
      <c r="N46" s="234"/>
      <c r="O46" s="234">
        <f>SUM(O47:O57)</f>
        <v>0.02</v>
      </c>
      <c r="P46" s="234"/>
      <c r="Q46" s="234">
        <f>SUM(Q47:Q57)</f>
        <v>0</v>
      </c>
      <c r="R46" s="234"/>
      <c r="S46" s="234"/>
      <c r="T46" s="234"/>
      <c r="U46" s="234"/>
      <c r="V46" s="234">
        <f>SUM(V47:V57)</f>
        <v>0.99</v>
      </c>
      <c r="W46" s="234"/>
      <c r="X46" s="234"/>
      <c r="AG46" t="s">
        <v>149</v>
      </c>
    </row>
    <row r="47" spans="1:60" ht="22.5" outlineLevel="1" x14ac:dyDescent="0.2">
      <c r="A47" s="247">
        <v>36</v>
      </c>
      <c r="B47" s="248" t="s">
        <v>612</v>
      </c>
      <c r="C47" s="257" t="s">
        <v>613</v>
      </c>
      <c r="D47" s="249" t="s">
        <v>152</v>
      </c>
      <c r="E47" s="250">
        <v>1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1.66E-2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153</v>
      </c>
      <c r="T47" s="230" t="s">
        <v>154</v>
      </c>
      <c r="U47" s="230">
        <v>0.98799999999999999</v>
      </c>
      <c r="V47" s="230">
        <f>ROUND(E47*U47,2)</f>
        <v>0.99</v>
      </c>
      <c r="W47" s="230"/>
      <c r="X47" s="230" t="s">
        <v>155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296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7">
        <v>37</v>
      </c>
      <c r="B48" s="248" t="s">
        <v>600</v>
      </c>
      <c r="C48" s="257" t="s">
        <v>614</v>
      </c>
      <c r="D48" s="249" t="s">
        <v>152</v>
      </c>
      <c r="E48" s="250">
        <v>1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153</v>
      </c>
      <c r="T48" s="230" t="s">
        <v>154</v>
      </c>
      <c r="U48" s="230">
        <v>0</v>
      </c>
      <c r="V48" s="230">
        <f>ROUND(E48*U48,2)</f>
        <v>0</v>
      </c>
      <c r="W48" s="230"/>
      <c r="X48" s="230" t="s">
        <v>602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603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7">
        <v>38</v>
      </c>
      <c r="B49" s="248" t="s">
        <v>615</v>
      </c>
      <c r="C49" s="257" t="s">
        <v>616</v>
      </c>
      <c r="D49" s="249" t="s">
        <v>152</v>
      </c>
      <c r="E49" s="250">
        <v>4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153</v>
      </c>
      <c r="T49" s="230" t="s">
        <v>154</v>
      </c>
      <c r="U49" s="230">
        <v>0</v>
      </c>
      <c r="V49" s="230">
        <f>ROUND(E49*U49,2)</f>
        <v>0</v>
      </c>
      <c r="W49" s="230"/>
      <c r="X49" s="230" t="s">
        <v>155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296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7">
        <v>39</v>
      </c>
      <c r="B50" s="248" t="s">
        <v>600</v>
      </c>
      <c r="C50" s="257" t="s">
        <v>617</v>
      </c>
      <c r="D50" s="249" t="s">
        <v>152</v>
      </c>
      <c r="E50" s="250">
        <v>1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153</v>
      </c>
      <c r="T50" s="230" t="s">
        <v>154</v>
      </c>
      <c r="U50" s="230">
        <v>0</v>
      </c>
      <c r="V50" s="230">
        <f>ROUND(E50*U50,2)</f>
        <v>0</v>
      </c>
      <c r="W50" s="230"/>
      <c r="X50" s="230" t="s">
        <v>602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603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7">
        <v>40</v>
      </c>
      <c r="B51" s="248" t="s">
        <v>618</v>
      </c>
      <c r="C51" s="257" t="s">
        <v>619</v>
      </c>
      <c r="D51" s="249" t="s">
        <v>167</v>
      </c>
      <c r="E51" s="250">
        <v>2</v>
      </c>
      <c r="F51" s="251"/>
      <c r="G51" s="252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153</v>
      </c>
      <c r="T51" s="230" t="s">
        <v>154</v>
      </c>
      <c r="U51" s="230">
        <v>0</v>
      </c>
      <c r="V51" s="230">
        <f>ROUND(E51*U51,2)</f>
        <v>0</v>
      </c>
      <c r="W51" s="230"/>
      <c r="X51" s="230" t="s">
        <v>155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296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7">
        <v>41</v>
      </c>
      <c r="B52" s="248" t="s">
        <v>620</v>
      </c>
      <c r="C52" s="257" t="s">
        <v>621</v>
      </c>
      <c r="D52" s="249" t="s">
        <v>167</v>
      </c>
      <c r="E52" s="250">
        <v>48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153</v>
      </c>
      <c r="T52" s="230" t="s">
        <v>154</v>
      </c>
      <c r="U52" s="230">
        <v>0</v>
      </c>
      <c r="V52" s="230">
        <f>ROUND(E52*U52,2)</f>
        <v>0</v>
      </c>
      <c r="W52" s="230"/>
      <c r="X52" s="230" t="s">
        <v>155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296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7">
        <v>42</v>
      </c>
      <c r="B53" s="248" t="s">
        <v>59</v>
      </c>
      <c r="C53" s="257" t="s">
        <v>622</v>
      </c>
      <c r="D53" s="249" t="s">
        <v>228</v>
      </c>
      <c r="E53" s="250">
        <v>1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153</v>
      </c>
      <c r="T53" s="230" t="s">
        <v>154</v>
      </c>
      <c r="U53" s="230">
        <v>0</v>
      </c>
      <c r="V53" s="230">
        <f>ROUND(E53*U53,2)</f>
        <v>0</v>
      </c>
      <c r="W53" s="230"/>
      <c r="X53" s="230" t="s">
        <v>214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306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7">
        <v>43</v>
      </c>
      <c r="B54" s="248" t="s">
        <v>61</v>
      </c>
      <c r="C54" s="257" t="s">
        <v>623</v>
      </c>
      <c r="D54" s="249" t="s">
        <v>228</v>
      </c>
      <c r="E54" s="250">
        <v>1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153</v>
      </c>
      <c r="T54" s="230" t="s">
        <v>154</v>
      </c>
      <c r="U54" s="230">
        <v>0</v>
      </c>
      <c r="V54" s="230">
        <f>ROUND(E54*U54,2)</f>
        <v>0</v>
      </c>
      <c r="W54" s="230"/>
      <c r="X54" s="230" t="s">
        <v>155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156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7">
        <v>44</v>
      </c>
      <c r="B55" s="248" t="s">
        <v>624</v>
      </c>
      <c r="C55" s="257" t="s">
        <v>625</v>
      </c>
      <c r="D55" s="249" t="s">
        <v>228</v>
      </c>
      <c r="E55" s="250">
        <v>1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153</v>
      </c>
      <c r="T55" s="230" t="s">
        <v>154</v>
      </c>
      <c r="U55" s="230">
        <v>0</v>
      </c>
      <c r="V55" s="230">
        <f>ROUND(E55*U55,2)</f>
        <v>0</v>
      </c>
      <c r="W55" s="230"/>
      <c r="X55" s="230" t="s">
        <v>155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156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7">
        <v>45</v>
      </c>
      <c r="B56" s="248" t="s">
        <v>626</v>
      </c>
      <c r="C56" s="257" t="s">
        <v>627</v>
      </c>
      <c r="D56" s="249" t="s">
        <v>228</v>
      </c>
      <c r="E56" s="250">
        <v>1</v>
      </c>
      <c r="F56" s="251"/>
      <c r="G56" s="252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153</v>
      </c>
      <c r="T56" s="230" t="s">
        <v>154</v>
      </c>
      <c r="U56" s="230">
        <v>0</v>
      </c>
      <c r="V56" s="230">
        <f>ROUND(E56*U56,2)</f>
        <v>0</v>
      </c>
      <c r="W56" s="230"/>
      <c r="X56" s="230" t="s">
        <v>155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156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7">
        <v>46</v>
      </c>
      <c r="B57" s="248" t="s">
        <v>628</v>
      </c>
      <c r="C57" s="257" t="s">
        <v>629</v>
      </c>
      <c r="D57" s="249" t="s">
        <v>0</v>
      </c>
      <c r="E57" s="250">
        <v>211.71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153</v>
      </c>
      <c r="T57" s="230" t="s">
        <v>154</v>
      </c>
      <c r="U57" s="230">
        <v>0</v>
      </c>
      <c r="V57" s="230">
        <f>ROUND(E57*U57,2)</f>
        <v>0</v>
      </c>
      <c r="W57" s="230"/>
      <c r="X57" s="230" t="s">
        <v>155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296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5" t="s">
        <v>148</v>
      </c>
      <c r="B58" s="236" t="s">
        <v>116</v>
      </c>
      <c r="C58" s="256" t="s">
        <v>117</v>
      </c>
      <c r="D58" s="237"/>
      <c r="E58" s="238"/>
      <c r="F58" s="239"/>
      <c r="G58" s="240">
        <f>SUMIF(AG59:AG59,"&lt;&gt;NOR",G59:G59)</f>
        <v>0</v>
      </c>
      <c r="H58" s="234"/>
      <c r="I58" s="234">
        <f>SUM(I59:I59)</f>
        <v>0</v>
      </c>
      <c r="J58" s="234"/>
      <c r="K58" s="234">
        <f>SUM(K59:K59)</f>
        <v>0</v>
      </c>
      <c r="L58" s="234"/>
      <c r="M58" s="234">
        <f>SUM(M59:M59)</f>
        <v>0</v>
      </c>
      <c r="N58" s="234"/>
      <c r="O58" s="234">
        <f>SUM(O59:O59)</f>
        <v>0</v>
      </c>
      <c r="P58" s="234"/>
      <c r="Q58" s="234">
        <f>SUM(Q59:Q59)</f>
        <v>0</v>
      </c>
      <c r="R58" s="234"/>
      <c r="S58" s="234"/>
      <c r="T58" s="234"/>
      <c r="U58" s="234"/>
      <c r="V58" s="234">
        <f>SUM(V59:V59)</f>
        <v>0</v>
      </c>
      <c r="W58" s="234"/>
      <c r="X58" s="234"/>
      <c r="AG58" t="s">
        <v>149</v>
      </c>
    </row>
    <row r="59" spans="1:60" ht="33.75" outlineLevel="1" x14ac:dyDescent="0.2">
      <c r="A59" s="247">
        <v>47</v>
      </c>
      <c r="B59" s="248" t="s">
        <v>630</v>
      </c>
      <c r="C59" s="257" t="s">
        <v>631</v>
      </c>
      <c r="D59" s="249" t="s">
        <v>152</v>
      </c>
      <c r="E59" s="250">
        <v>2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153</v>
      </c>
      <c r="T59" s="230" t="s">
        <v>154</v>
      </c>
      <c r="U59" s="230">
        <v>0</v>
      </c>
      <c r="V59" s="230">
        <f>ROUND(E59*U59,2)</f>
        <v>0</v>
      </c>
      <c r="W59" s="230"/>
      <c r="X59" s="230" t="s">
        <v>155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148</v>
      </c>
      <c r="B60" s="236" t="s">
        <v>77</v>
      </c>
      <c r="C60" s="256" t="s">
        <v>78</v>
      </c>
      <c r="D60" s="237"/>
      <c r="E60" s="238"/>
      <c r="F60" s="239"/>
      <c r="G60" s="240">
        <f>SUMIF(AG61:AG63,"&lt;&gt;NOR",G61:G63)</f>
        <v>0</v>
      </c>
      <c r="H60" s="234"/>
      <c r="I60" s="234">
        <f>SUM(I61:I63)</f>
        <v>0</v>
      </c>
      <c r="J60" s="234"/>
      <c r="K60" s="234">
        <f>SUM(K61:K63)</f>
        <v>0</v>
      </c>
      <c r="L60" s="234"/>
      <c r="M60" s="234">
        <f>SUM(M61:M63)</f>
        <v>0</v>
      </c>
      <c r="N60" s="234"/>
      <c r="O60" s="234">
        <f>SUM(O61:O63)</f>
        <v>0</v>
      </c>
      <c r="P60" s="234"/>
      <c r="Q60" s="234">
        <f>SUM(Q61:Q63)</f>
        <v>0</v>
      </c>
      <c r="R60" s="234"/>
      <c r="S60" s="234"/>
      <c r="T60" s="234"/>
      <c r="U60" s="234"/>
      <c r="V60" s="234">
        <f>SUM(V61:V63)</f>
        <v>0</v>
      </c>
      <c r="W60" s="234"/>
      <c r="X60" s="234"/>
      <c r="AG60" t="s">
        <v>149</v>
      </c>
    </row>
    <row r="61" spans="1:60" ht="22.5" outlineLevel="1" x14ac:dyDescent="0.2">
      <c r="A61" s="247">
        <v>48</v>
      </c>
      <c r="B61" s="248" t="s">
        <v>462</v>
      </c>
      <c r="C61" s="257" t="s">
        <v>632</v>
      </c>
      <c r="D61" s="249" t="s">
        <v>228</v>
      </c>
      <c r="E61" s="250">
        <v>1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153</v>
      </c>
      <c r="T61" s="230" t="s">
        <v>154</v>
      </c>
      <c r="U61" s="230">
        <v>0</v>
      </c>
      <c r="V61" s="230">
        <f>ROUND(E61*U61,2)</f>
        <v>0</v>
      </c>
      <c r="W61" s="230"/>
      <c r="X61" s="230" t="s">
        <v>214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413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7">
        <v>49</v>
      </c>
      <c r="B62" s="248" t="s">
        <v>633</v>
      </c>
      <c r="C62" s="257" t="s">
        <v>634</v>
      </c>
      <c r="D62" s="249" t="s">
        <v>228</v>
      </c>
      <c r="E62" s="250">
        <v>1</v>
      </c>
      <c r="F62" s="251"/>
      <c r="G62" s="252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153</v>
      </c>
      <c r="T62" s="230" t="s">
        <v>154</v>
      </c>
      <c r="U62" s="230">
        <v>0</v>
      </c>
      <c r="V62" s="230">
        <f>ROUND(E62*U62,2)</f>
        <v>0</v>
      </c>
      <c r="W62" s="230"/>
      <c r="X62" s="230" t="s">
        <v>214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413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1">
        <v>50</v>
      </c>
      <c r="B63" s="242" t="s">
        <v>635</v>
      </c>
      <c r="C63" s="258" t="s">
        <v>636</v>
      </c>
      <c r="D63" s="243" t="s">
        <v>228</v>
      </c>
      <c r="E63" s="244">
        <v>1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153</v>
      </c>
      <c r="T63" s="230" t="s">
        <v>154</v>
      </c>
      <c r="U63" s="230">
        <v>0</v>
      </c>
      <c r="V63" s="230">
        <f>ROUND(E63*U63,2)</f>
        <v>0</v>
      </c>
      <c r="W63" s="230"/>
      <c r="X63" s="230" t="s">
        <v>155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156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3"/>
      <c r="B64" s="4"/>
      <c r="C64" s="261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v>15</v>
      </c>
      <c r="AF64">
        <v>21</v>
      </c>
      <c r="AG64" t="s">
        <v>135</v>
      </c>
    </row>
    <row r="65" spans="1:33" x14ac:dyDescent="0.2">
      <c r="A65" s="214"/>
      <c r="B65" s="215" t="s">
        <v>31</v>
      </c>
      <c r="C65" s="262"/>
      <c r="D65" s="216"/>
      <c r="E65" s="217"/>
      <c r="F65" s="217"/>
      <c r="G65" s="255">
        <f>G8+G16+G29+G46+G58+G60</f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f>SUMIF(L7:L63,AE64,G7:G63)</f>
        <v>0</v>
      </c>
      <c r="AF65">
        <f>SUMIF(L7:L63,AF64,G7:G63)</f>
        <v>0</v>
      </c>
      <c r="AG65" t="s">
        <v>421</v>
      </c>
    </row>
    <row r="66" spans="1:33" x14ac:dyDescent="0.2">
      <c r="A66" s="3"/>
      <c r="B66" s="4"/>
      <c r="C66" s="261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18" t="s">
        <v>422</v>
      </c>
      <c r="B68" s="218"/>
      <c r="C68" s="263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9"/>
      <c r="B69" s="220"/>
      <c r="C69" s="264"/>
      <c r="D69" s="220"/>
      <c r="E69" s="220"/>
      <c r="F69" s="220"/>
      <c r="G69" s="22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G69" t="s">
        <v>423</v>
      </c>
    </row>
    <row r="70" spans="1:33" x14ac:dyDescent="0.2">
      <c r="A70" s="222"/>
      <c r="B70" s="223"/>
      <c r="C70" s="265"/>
      <c r="D70" s="223"/>
      <c r="E70" s="223"/>
      <c r="F70" s="223"/>
      <c r="G70" s="224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5"/>
      <c r="B73" s="226"/>
      <c r="C73" s="266"/>
      <c r="D73" s="226"/>
      <c r="E73" s="226"/>
      <c r="F73" s="226"/>
      <c r="G73" s="22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3"/>
      <c r="B74" s="4"/>
      <c r="C74" s="261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C75" s="267"/>
      <c r="D75" s="10"/>
      <c r="AG75" t="s">
        <v>424</v>
      </c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68:C68"/>
    <mergeCell ref="A69:G7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2020-11-13T07:05:37Z</dcterms:modified>
</cp:coreProperties>
</file>